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년 지방하천 유수흐름 개선 준설공사\"/>
    </mc:Choice>
  </mc:AlternateContent>
  <bookViews>
    <workbookView xWindow="525" yWindow="-30" windowWidth="14490" windowHeight="9945" tabRatio="938"/>
  </bookViews>
  <sheets>
    <sheet name="설계설명서 " sheetId="22" r:id="rId1"/>
    <sheet name="예정공정표" sheetId="23" r:id="rId2"/>
    <sheet name="원가계산서" sheetId="12" r:id="rId3"/>
    <sheet name="내역서" sheetId="11" r:id="rId4"/>
    <sheet name="노임단가" sheetId="8" r:id="rId5"/>
  </sheets>
  <externalReferences>
    <externalReference r:id="rId6"/>
  </externalReferences>
  <definedNames>
    <definedName name="_xlnm.Print_Area" localSheetId="3">내역서!$A$1:$M$56</definedName>
  </definedNames>
  <calcPr calcId="152511" iterate="1"/>
</workbook>
</file>

<file path=xl/calcChain.xml><?xml version="1.0" encoding="utf-8"?>
<calcChain xmlns="http://schemas.openxmlformats.org/spreadsheetml/2006/main">
  <c r="E22" i="12" l="1"/>
  <c r="E21" i="12"/>
  <c r="E19" i="12"/>
  <c r="E18" i="12"/>
  <c r="E17" i="12"/>
  <c r="E16" i="12"/>
  <c r="E15" i="12"/>
  <c r="E14" i="12"/>
  <c r="E11" i="12"/>
  <c r="B48" i="11" l="1"/>
  <c r="B33" i="11"/>
  <c r="E43" i="11"/>
  <c r="B42" i="11"/>
  <c r="B43" i="11"/>
  <c r="E54" i="11"/>
  <c r="E47" i="11"/>
  <c r="A29" i="11"/>
  <c r="I5" i="8"/>
  <c r="I6" i="8"/>
  <c r="I7" i="8"/>
  <c r="I8" i="8"/>
  <c r="I9" i="8"/>
  <c r="I10" i="8"/>
  <c r="I11" i="8"/>
  <c r="I4" i="8"/>
  <c r="B35" i="11"/>
  <c r="A48" i="11"/>
  <c r="E44" i="11"/>
  <c r="E46" i="11"/>
  <c r="B8" i="22"/>
  <c r="E56" i="11"/>
  <c r="E37" i="11"/>
  <c r="E40" i="11"/>
  <c r="E52" i="11"/>
  <c r="E38" i="11"/>
  <c r="E36" i="11"/>
  <c r="E51" i="11"/>
  <c r="E53" i="11"/>
  <c r="E41" i="11"/>
  <c r="E39" i="11"/>
  <c r="E49" i="11"/>
  <c r="E50" i="11"/>
  <c r="D23" i="12"/>
  <c r="E48" i="11"/>
  <c r="L32" i="11"/>
  <c r="E42" i="11"/>
  <c r="E34" i="11"/>
  <c r="J32" i="11"/>
  <c r="E33" i="11"/>
  <c r="E35" i="11"/>
  <c r="H32" i="11"/>
  <c r="H30" i="11" s="1"/>
  <c r="J30" i="11" l="1"/>
  <c r="F30" i="11" s="1"/>
  <c r="L30" i="11"/>
  <c r="F32" i="11"/>
  <c r="D7" i="12" l="1"/>
  <c r="D9" i="12" s="1"/>
  <c r="D17" i="12"/>
  <c r="D13" i="12"/>
  <c r="D11" i="12" l="1"/>
  <c r="D10" i="12"/>
  <c r="D12" i="12" s="1"/>
  <c r="D14" i="12" l="1"/>
  <c r="D19" i="12"/>
  <c r="D15" i="12"/>
  <c r="D18" i="12"/>
  <c r="D16" i="12"/>
  <c r="D20" i="12" l="1"/>
  <c r="D21" i="12"/>
  <c r="F24" i="11" l="1"/>
  <c r="D22" i="12" l="1"/>
  <c r="D24" i="12" s="1"/>
  <c r="D25" i="12" l="1"/>
  <c r="D26" i="12" l="1"/>
</calcChain>
</file>

<file path=xl/sharedStrings.xml><?xml version="1.0" encoding="utf-8"?>
<sst xmlns="http://schemas.openxmlformats.org/spreadsheetml/2006/main" count="236" uniqueCount="179">
  <si>
    <t/>
  </si>
  <si>
    <t>비  고</t>
  </si>
  <si>
    <t>단위</t>
  </si>
  <si>
    <t>㎥</t>
    <phoneticPr fontId="4" type="noConversion"/>
  </si>
  <si>
    <t>물청소</t>
    <phoneticPr fontId="4" type="noConversion"/>
  </si>
  <si>
    <t>a</t>
    <phoneticPr fontId="4" type="noConversion"/>
  </si>
  <si>
    <t>잔토처리</t>
    <phoneticPr fontId="5" type="noConversion"/>
  </si>
  <si>
    <t>교통유도원</t>
    <phoneticPr fontId="4" type="noConversion"/>
  </si>
  <si>
    <t>준설</t>
    <phoneticPr fontId="5" type="noConversion"/>
  </si>
  <si>
    <t>상차</t>
    <phoneticPr fontId="5" type="noConversion"/>
  </si>
  <si>
    <t>0.6㎥</t>
    <phoneticPr fontId="5" type="noConversion"/>
  </si>
  <si>
    <t>되메우기</t>
    <phoneticPr fontId="5" type="noConversion"/>
  </si>
  <si>
    <t>비고</t>
    <phoneticPr fontId="5" type="noConversion"/>
  </si>
  <si>
    <t>노 임 단 가</t>
    <phoneticPr fontId="5" type="noConversion"/>
  </si>
  <si>
    <t>㎥</t>
  </si>
  <si>
    <t>1. 준설공</t>
    <phoneticPr fontId="5" type="noConversion"/>
  </si>
  <si>
    <t>0.4㎥</t>
    <phoneticPr fontId="5" type="noConversion"/>
  </si>
  <si>
    <t>0.4㎥+24톤 덤프</t>
    <phoneticPr fontId="5" type="noConversion"/>
  </si>
  <si>
    <t>0.4㎥+15톤 덤프</t>
    <phoneticPr fontId="5" type="noConversion"/>
  </si>
  <si>
    <t>2. 부대공</t>
    <phoneticPr fontId="5" type="noConversion"/>
  </si>
  <si>
    <t>개소</t>
    <phoneticPr fontId="4" type="noConversion"/>
  </si>
  <si>
    <t>강판설치 및 철거</t>
    <phoneticPr fontId="4" type="noConversion"/>
  </si>
  <si>
    <t>재
료
비</t>
    <phoneticPr fontId="5" type="noConversion"/>
  </si>
  <si>
    <t>노
무
비</t>
    <phoneticPr fontId="5" type="noConversion"/>
  </si>
  <si>
    <t>금              액</t>
    <phoneticPr fontId="11" type="noConversion"/>
  </si>
  <si>
    <t xml:space="preserve"> </t>
    <phoneticPr fontId="5" type="noConversion"/>
  </si>
  <si>
    <t>보통인부</t>
  </si>
  <si>
    <t>인</t>
  </si>
  <si>
    <t>인</t>
    <phoneticPr fontId="4" type="noConversion"/>
  </si>
  <si>
    <t>0.6㎥</t>
    <phoneticPr fontId="5" type="noConversion"/>
  </si>
  <si>
    <t>조</t>
    <phoneticPr fontId="4" type="noConversion"/>
  </si>
  <si>
    <t>적용단가</t>
  </si>
  <si>
    <t>오탁방지막설치및철거</t>
  </si>
  <si>
    <t>㎡</t>
    <phoneticPr fontId="5" type="noConversion"/>
  </si>
  <si>
    <t>공사 현수막</t>
    <phoneticPr fontId="5" type="noConversion"/>
  </si>
  <si>
    <t>EA</t>
    <phoneticPr fontId="5" type="noConversion"/>
  </si>
  <si>
    <t>설  계  설  명  서</t>
    <phoneticPr fontId="5" type="noConversion"/>
  </si>
  <si>
    <t>1. 공 사 명 :</t>
    <phoneticPr fontId="5" type="noConversion"/>
  </si>
  <si>
    <t>2. 위     치 :</t>
    <phoneticPr fontId="5" type="noConversion"/>
  </si>
  <si>
    <t>3. 목     적 :</t>
    <phoneticPr fontId="5" type="noConversion"/>
  </si>
  <si>
    <t>4. 공사개요</t>
    <phoneticPr fontId="5" type="noConversion"/>
  </si>
  <si>
    <t>1)</t>
    <phoneticPr fontId="5" type="noConversion"/>
  </si>
  <si>
    <t>2)</t>
    <phoneticPr fontId="5" type="noConversion"/>
  </si>
  <si>
    <t xml:space="preserve"> 로 한다.</t>
    <phoneticPr fontId="5" type="noConversion"/>
  </si>
  <si>
    <t>6. 설계변경조건</t>
    <phoneticPr fontId="5" type="noConversion"/>
  </si>
  <si>
    <t xml:space="preserve">  1) </t>
    <phoneticPr fontId="5" type="noConversion"/>
  </si>
  <si>
    <t>부분 및 조사 후 변경된 사항은 시공 당시 현지에 맞추어 설계 변경한다.</t>
    <phoneticPr fontId="5" type="noConversion"/>
  </si>
  <si>
    <t>  2)</t>
    <phoneticPr fontId="5" type="noConversion"/>
  </si>
  <si>
    <t>시공도중 관의 방침에 변경되었을 때</t>
    <phoneticPr fontId="5" type="noConversion"/>
  </si>
  <si>
    <t>  3)</t>
    <phoneticPr fontId="5" type="noConversion"/>
  </si>
  <si>
    <t>당초 지정된 골재원 및 토취장의 위치 또는 운반거리의 변동이 있을 때</t>
    <phoneticPr fontId="5" type="noConversion"/>
  </si>
  <si>
    <t>  4)</t>
    <phoneticPr fontId="5" type="noConversion"/>
  </si>
  <si>
    <t>만약 설계상 품셈적용 및 계산착오가 있을 때</t>
    <phoneticPr fontId="5" type="noConversion"/>
  </si>
  <si>
    <t>7. 공사기간안내</t>
    <phoneticPr fontId="5" type="noConversion"/>
  </si>
  <si>
    <t>  1) 공사기간 중의 강우일수가 과거 5개년 평균 강우일수보다도 초과하였을 때</t>
    <phoneticPr fontId="5" type="noConversion"/>
  </si>
  <si>
    <t>  2) 천재지변으로 인하여 작업이 중단되었을 때</t>
  </si>
  <si>
    <t>  3) 관의 지시에 의하여 작업이 중단되었을 때</t>
  </si>
  <si>
    <t>  4) 기타 계약자의 책임에 의하지 않은 사유로 지체되었을 때</t>
  </si>
  <si>
    <t>공 사 예 정 공 정 표</t>
    <phoneticPr fontId="5" type="noConversion"/>
  </si>
  <si>
    <t>공사명 :</t>
    <phoneticPr fontId="4" type="noConversion"/>
  </si>
  <si>
    <t>구 분</t>
    <phoneticPr fontId="5" type="noConversion"/>
  </si>
  <si>
    <t>비    고</t>
    <phoneticPr fontId="5" type="noConversion"/>
  </si>
  <si>
    <t>1. 현장조사 및 홍보</t>
    <phoneticPr fontId="5" type="noConversion"/>
  </si>
  <si>
    <t>2. 준설 및 운반처리</t>
    <phoneticPr fontId="5" type="noConversion"/>
  </si>
  <si>
    <t>3. 청소 및 뒷정리</t>
    <phoneticPr fontId="5" type="noConversion"/>
  </si>
  <si>
    <t>공사 안내 간판</t>
    <phoneticPr fontId="5" type="noConversion"/>
  </si>
  <si>
    <t>잔토처리(골재처리포함)</t>
    <phoneticPr fontId="5" type="noConversion"/>
  </si>
  <si>
    <t>ton</t>
    <phoneticPr fontId="5" type="noConversion"/>
  </si>
  <si>
    <t>번호</t>
  </si>
  <si>
    <t>직 종 명</t>
  </si>
  <si>
    <t>대 한 건 설 협 회</t>
    <phoneticPr fontId="5" type="noConversion"/>
  </si>
  <si>
    <t>조  달  청</t>
  </si>
  <si>
    <t>기타단가</t>
  </si>
  <si>
    <r>
      <t>5.</t>
    </r>
    <r>
      <rPr>
        <sz val="13"/>
        <color indexed="8"/>
        <rFont val="맑은 고딕"/>
        <family val="3"/>
        <charset val="129"/>
      </rPr>
      <t xml:space="preserve"> 본 공사기간은 </t>
    </r>
    <phoneticPr fontId="5" type="noConversion"/>
  </si>
  <si>
    <r>
      <rPr>
        <b/>
        <sz val="10"/>
        <color indexed="8"/>
        <rFont val="맑은 고딕"/>
        <family val="3"/>
        <charset val="129"/>
      </rPr>
      <t>공                종</t>
    </r>
    <phoneticPr fontId="5" type="noConversion"/>
  </si>
  <si>
    <r>
      <rPr>
        <b/>
        <sz val="10"/>
        <color indexed="8"/>
        <rFont val="맑은 고딕"/>
        <family val="3"/>
        <charset val="129"/>
      </rPr>
      <t>규               격</t>
    </r>
    <phoneticPr fontId="5" type="noConversion"/>
  </si>
  <si>
    <r>
      <rPr>
        <b/>
        <sz val="10"/>
        <color indexed="8"/>
        <rFont val="맑은 고딕"/>
        <family val="3"/>
        <charset val="129"/>
      </rPr>
      <t>수량</t>
    </r>
  </si>
  <si>
    <r>
      <rPr>
        <b/>
        <sz val="10"/>
        <color indexed="8"/>
        <rFont val="맑은 고딕"/>
        <family val="3"/>
        <charset val="129"/>
      </rPr>
      <t>단위</t>
    </r>
  </si>
  <si>
    <r>
      <rPr>
        <b/>
        <sz val="10"/>
        <color indexed="8"/>
        <rFont val="맑은 고딕"/>
        <family val="3"/>
        <charset val="129"/>
      </rPr>
      <t>합             계</t>
    </r>
    <phoneticPr fontId="5" type="noConversion"/>
  </si>
  <si>
    <r>
      <rPr>
        <b/>
        <sz val="10"/>
        <color indexed="8"/>
        <rFont val="맑은 고딕"/>
        <family val="3"/>
        <charset val="129"/>
      </rPr>
      <t>노    무    비</t>
    </r>
    <phoneticPr fontId="5" type="noConversion"/>
  </si>
  <si>
    <r>
      <rPr>
        <b/>
        <sz val="10"/>
        <color indexed="8"/>
        <rFont val="맑은 고딕"/>
        <family val="3"/>
        <charset val="129"/>
      </rPr>
      <t>재    료    비</t>
    </r>
    <phoneticPr fontId="5" type="noConversion"/>
  </si>
  <si>
    <r>
      <rPr>
        <b/>
        <sz val="10"/>
        <color indexed="8"/>
        <rFont val="맑은 고딕"/>
        <family val="3"/>
        <charset val="129"/>
      </rPr>
      <t>경           비</t>
    </r>
    <phoneticPr fontId="5" type="noConversion"/>
  </si>
  <si>
    <r>
      <rPr>
        <b/>
        <sz val="10"/>
        <color indexed="8"/>
        <rFont val="맑은 고딕"/>
        <family val="3"/>
        <charset val="129"/>
      </rPr>
      <t>단 가</t>
    </r>
  </si>
  <si>
    <r>
      <rPr>
        <b/>
        <sz val="10"/>
        <color indexed="8"/>
        <rFont val="맑은 고딕"/>
        <family val="3"/>
        <charset val="129"/>
      </rPr>
      <t>금    액</t>
    </r>
    <phoneticPr fontId="5" type="noConversion"/>
  </si>
  <si>
    <r>
      <rPr>
        <sz val="8"/>
        <color indexed="8"/>
        <rFont val="맑은 고딕"/>
        <family val="3"/>
        <charset val="129"/>
      </rPr>
      <t>식</t>
    </r>
    <phoneticPr fontId="5" type="noConversion"/>
  </si>
  <si>
    <r>
      <t xml:space="preserve">    2. </t>
    </r>
    <r>
      <rPr>
        <sz val="8"/>
        <color indexed="8"/>
        <rFont val="맑은 고딕"/>
        <family val="3"/>
        <charset val="129"/>
      </rPr>
      <t>부 대 공</t>
    </r>
    <phoneticPr fontId="5" type="noConversion"/>
  </si>
  <si>
    <r>
      <rPr>
        <b/>
        <sz val="8"/>
        <color indexed="12"/>
        <rFont val="맑은 고딕"/>
        <family val="3"/>
        <charset val="129"/>
      </rPr>
      <t>직접공사비</t>
    </r>
    <phoneticPr fontId="4" type="noConversion"/>
  </si>
  <si>
    <r>
      <t xml:space="preserve">    3. </t>
    </r>
    <r>
      <rPr>
        <sz val="8"/>
        <color indexed="8"/>
        <rFont val="맑은 고딕"/>
        <family val="3"/>
        <charset val="129"/>
      </rPr>
      <t>간 접 노 무 비</t>
    </r>
    <phoneticPr fontId="5" type="noConversion"/>
  </si>
  <si>
    <r>
      <t xml:space="preserve">    4. </t>
    </r>
    <r>
      <rPr>
        <sz val="8"/>
        <color indexed="8"/>
        <rFont val="맑은 고딕"/>
        <family val="3"/>
        <charset val="129"/>
      </rPr>
      <t>산 재 보 험 료</t>
    </r>
    <phoneticPr fontId="5" type="noConversion"/>
  </si>
  <si>
    <r>
      <t xml:space="preserve">    5. </t>
    </r>
    <r>
      <rPr>
        <sz val="8"/>
        <color indexed="8"/>
        <rFont val="맑은 고딕"/>
        <family val="3"/>
        <charset val="129"/>
      </rPr>
      <t>고 용 보 험 료</t>
    </r>
    <phoneticPr fontId="5" type="noConversion"/>
  </si>
  <si>
    <r>
      <t>[</t>
    </r>
    <r>
      <rPr>
        <sz val="8"/>
        <color indexed="8"/>
        <rFont val="맑은 고딕"/>
        <family val="3"/>
        <charset val="129"/>
      </rPr>
      <t>직노+간노] x 0.87%</t>
    </r>
    <phoneticPr fontId="5" type="noConversion"/>
  </si>
  <si>
    <r>
      <t xml:space="preserve">    6. </t>
    </r>
    <r>
      <rPr>
        <sz val="8"/>
        <color indexed="8"/>
        <rFont val="맑은 고딕"/>
        <family val="3"/>
        <charset val="129"/>
      </rPr>
      <t>건 강 보 험 료</t>
    </r>
    <phoneticPr fontId="5" type="noConversion"/>
  </si>
  <si>
    <r>
      <t xml:space="preserve">    7. </t>
    </r>
    <r>
      <rPr>
        <sz val="8"/>
        <color indexed="8"/>
        <rFont val="맑은 고딕"/>
        <family val="3"/>
        <charset val="129"/>
      </rPr>
      <t>연 금 보 험 료</t>
    </r>
    <phoneticPr fontId="5" type="noConversion"/>
  </si>
  <si>
    <r>
      <t>[</t>
    </r>
    <r>
      <rPr>
        <sz val="8"/>
        <color indexed="8"/>
        <rFont val="맑은 고딕"/>
        <family val="3"/>
        <charset val="129"/>
      </rPr>
      <t>직노] x 4.5%</t>
    </r>
    <phoneticPr fontId="5" type="noConversion"/>
  </si>
  <si>
    <r>
      <t xml:space="preserve">    8. </t>
    </r>
    <r>
      <rPr>
        <sz val="8"/>
        <color indexed="8"/>
        <rFont val="맑은 고딕"/>
        <family val="3"/>
        <charset val="129"/>
      </rPr>
      <t>노인장기요양보험료</t>
    </r>
    <phoneticPr fontId="5" type="noConversion"/>
  </si>
  <si>
    <r>
      <t>[</t>
    </r>
    <r>
      <rPr>
        <sz val="8"/>
        <color indexed="8"/>
        <rFont val="맑은 고딕"/>
        <family val="3"/>
        <charset val="129"/>
      </rPr>
      <t>재+직노] x 1.85%</t>
    </r>
    <phoneticPr fontId="5" type="noConversion"/>
  </si>
  <si>
    <r>
      <rPr>
        <b/>
        <sz val="8"/>
        <color indexed="8"/>
        <rFont val="맑은 고딕"/>
        <family val="3"/>
        <charset val="129"/>
      </rPr>
      <t>소          계</t>
    </r>
    <phoneticPr fontId="5" type="noConversion"/>
  </si>
  <si>
    <r>
      <t>[</t>
    </r>
    <r>
      <rPr>
        <sz val="8"/>
        <color indexed="8"/>
        <rFont val="맑은 고딕"/>
        <family val="3"/>
        <charset val="129"/>
      </rPr>
      <t>순공사비+제경비]</t>
    </r>
    <phoneticPr fontId="5" type="noConversion"/>
  </si>
  <si>
    <r>
      <rPr>
        <b/>
        <sz val="8"/>
        <color indexed="12"/>
        <rFont val="맑은 고딕"/>
        <family val="3"/>
        <charset val="129"/>
      </rPr>
      <t>공  급  가  액</t>
    </r>
    <phoneticPr fontId="5" type="noConversion"/>
  </si>
  <si>
    <r>
      <t>[</t>
    </r>
    <r>
      <rPr>
        <sz val="8"/>
        <color indexed="8"/>
        <rFont val="맑은 고딕"/>
        <family val="3"/>
        <charset val="129"/>
      </rPr>
      <t>소계+이윤]</t>
    </r>
    <phoneticPr fontId="5" type="noConversion"/>
  </si>
  <si>
    <r>
      <t>[</t>
    </r>
    <r>
      <rPr>
        <sz val="8"/>
        <color indexed="8"/>
        <rFont val="맑은 고딕"/>
        <family val="3"/>
        <charset val="129"/>
      </rPr>
      <t>공급가액] x 10%</t>
    </r>
    <phoneticPr fontId="5" type="noConversion"/>
  </si>
  <si>
    <r>
      <rPr>
        <b/>
        <sz val="8"/>
        <color indexed="12"/>
        <rFont val="맑은 고딕"/>
        <family val="3"/>
        <charset val="129"/>
      </rPr>
      <t>도 급 예 정 액</t>
    </r>
    <phoneticPr fontId="5" type="noConversion"/>
  </si>
  <si>
    <r>
      <rPr>
        <b/>
        <sz val="8"/>
        <color indexed="12"/>
        <rFont val="맑은 고딕"/>
        <family val="3"/>
        <charset val="129"/>
      </rPr>
      <t>순   공  사  비</t>
    </r>
    <phoneticPr fontId="4" type="noConversion"/>
  </si>
  <si>
    <r>
      <t xml:space="preserve">    1. </t>
    </r>
    <r>
      <rPr>
        <sz val="8"/>
        <color indexed="8"/>
        <rFont val="맑은 고딕"/>
        <family val="3"/>
        <charset val="129"/>
      </rPr>
      <t>토     공</t>
    </r>
    <phoneticPr fontId="5" type="noConversion"/>
  </si>
  <si>
    <t>공 사 원 가 계 산 서</t>
    <phoneticPr fontId="5" type="noConversion"/>
  </si>
  <si>
    <r>
      <t xml:space="preserve">                                        </t>
    </r>
    <r>
      <rPr>
        <sz val="10"/>
        <color indexed="8"/>
        <rFont val="맑은 고딕"/>
        <family val="3"/>
        <charset val="129"/>
      </rPr>
      <t>구       분
     비         목</t>
    </r>
    <phoneticPr fontId="11" type="noConversion"/>
  </si>
  <si>
    <r>
      <rPr>
        <sz val="10"/>
        <color indexed="8"/>
        <rFont val="맑은 고딕"/>
        <family val="3"/>
        <charset val="129"/>
      </rPr>
      <t>구성비(%)</t>
    </r>
    <phoneticPr fontId="11" type="noConversion"/>
  </si>
  <si>
    <r>
      <rPr>
        <sz val="10"/>
        <color indexed="8"/>
        <rFont val="맑은 고딕"/>
        <family val="3"/>
        <charset val="129"/>
      </rPr>
      <t>비     고</t>
    </r>
  </si>
  <si>
    <r>
      <rPr>
        <sz val="10"/>
        <color indexed="8"/>
        <rFont val="맑은 고딕"/>
        <family val="3"/>
        <charset val="129"/>
      </rPr>
      <t>순
공
사
비</t>
    </r>
    <phoneticPr fontId="11" type="noConversion"/>
  </si>
  <si>
    <r>
      <rPr>
        <sz val="10"/>
        <color indexed="8"/>
        <rFont val="맑은 고딕"/>
        <family val="3"/>
        <charset val="129"/>
      </rPr>
      <t>간  접  재  료  비</t>
    </r>
  </si>
  <si>
    <r>
      <rPr>
        <sz val="10"/>
        <color indexed="8"/>
        <rFont val="맑은 고딕"/>
        <family val="3"/>
        <charset val="129"/>
      </rPr>
      <t>소               계</t>
    </r>
  </si>
  <si>
    <r>
      <rPr>
        <sz val="10"/>
        <color indexed="8"/>
        <rFont val="맑은 고딕"/>
        <family val="3"/>
        <charset val="129"/>
      </rPr>
      <t>직  접  노  무  비</t>
    </r>
  </si>
  <si>
    <r>
      <rPr>
        <sz val="10"/>
        <color indexed="8"/>
        <rFont val="맑은 고딕"/>
        <family val="3"/>
        <charset val="129"/>
      </rPr>
      <t>간  접  노  무  비</t>
    </r>
  </si>
  <si>
    <r>
      <rPr>
        <sz val="10"/>
        <color indexed="8"/>
        <rFont val="맑은 고딕"/>
        <family val="3"/>
        <charset val="129"/>
      </rPr>
      <t>기    계    경    비</t>
    </r>
    <phoneticPr fontId="11" type="noConversion"/>
  </si>
  <si>
    <r>
      <rPr>
        <sz val="10"/>
        <color indexed="8"/>
        <rFont val="맑은 고딕"/>
        <family val="3"/>
        <charset val="129"/>
      </rPr>
      <t>고  용  보  험  료</t>
    </r>
  </si>
  <si>
    <r>
      <rPr>
        <sz val="10"/>
        <color indexed="8"/>
        <rFont val="맑은 고딕"/>
        <family val="3"/>
        <charset val="129"/>
      </rPr>
      <t>산  재  보  험  료</t>
    </r>
  </si>
  <si>
    <r>
      <rPr>
        <sz val="10"/>
        <color indexed="8"/>
        <rFont val="맑은 고딕"/>
        <family val="3"/>
        <charset val="129"/>
      </rPr>
      <t>안  전  관  리  비</t>
    </r>
  </si>
  <si>
    <r>
      <rPr>
        <sz val="10"/>
        <color indexed="8"/>
        <rFont val="맑은 고딕"/>
        <family val="3"/>
        <charset val="129"/>
      </rPr>
      <t>환  경  보  전  비</t>
    </r>
  </si>
  <si>
    <r>
      <rPr>
        <sz val="10"/>
        <color indexed="8"/>
        <rFont val="맑은 고딕"/>
        <family val="3"/>
        <charset val="129"/>
      </rPr>
      <t>기    타    경    비</t>
    </r>
    <phoneticPr fontId="11" type="noConversion"/>
  </si>
  <si>
    <r>
      <rPr>
        <sz val="10"/>
        <color indexed="8"/>
        <rFont val="맑은 고딕"/>
        <family val="3"/>
        <charset val="129"/>
      </rPr>
      <t>부           가           세</t>
    </r>
    <phoneticPr fontId="11" type="noConversion"/>
  </si>
  <si>
    <r>
      <rPr>
        <sz val="10"/>
        <color indexed="8"/>
        <rFont val="맑은 고딕"/>
        <family val="3"/>
        <charset val="129"/>
      </rPr>
      <t>총      공      사      비</t>
    </r>
  </si>
  <si>
    <t>공      급      가      액</t>
    <phoneticPr fontId="5" type="noConversion"/>
  </si>
  <si>
    <t>직 접 재 료 비</t>
    <phoneticPr fontId="5" type="noConversion"/>
  </si>
  <si>
    <t>* 폐기물처리</t>
    <phoneticPr fontId="5" type="noConversion"/>
  </si>
  <si>
    <t>제초폐기물처리비</t>
    <phoneticPr fontId="5" type="noConversion"/>
  </si>
  <si>
    <t>상차,운반,처리</t>
    <phoneticPr fontId="5" type="noConversion"/>
  </si>
  <si>
    <t>ton</t>
    <phoneticPr fontId="4" type="noConversion"/>
  </si>
  <si>
    <t>식</t>
    <phoneticPr fontId="5" type="noConversion"/>
  </si>
  <si>
    <t>폐         기         물         처        리       비</t>
    <phoneticPr fontId="5" type="noConversion"/>
  </si>
  <si>
    <t>3)</t>
    <phoneticPr fontId="5" type="noConversion"/>
  </si>
  <si>
    <t>제초폐기물 처리</t>
    <phoneticPr fontId="5" type="noConversion"/>
  </si>
  <si>
    <t>본 공사는 조사 당시 수집된 자료에 의하여 추정한 것인바 조사가 불가능한</t>
    <phoneticPr fontId="5" type="noConversion"/>
  </si>
  <si>
    <t xml:space="preserve">  다음의 경우에 한하여 시행청의 승인을 득하고 그 기간을 연장할 수 있음</t>
    <phoneticPr fontId="5" type="noConversion"/>
  </si>
  <si>
    <t>제초처리</t>
    <phoneticPr fontId="5" type="noConversion"/>
  </si>
  <si>
    <r>
      <t>[</t>
    </r>
    <r>
      <rPr>
        <sz val="8"/>
        <color indexed="8"/>
        <rFont val="맑은 고딕"/>
        <family val="3"/>
        <charset val="129"/>
      </rPr>
      <t>직노] x 13.8%</t>
    </r>
    <phoneticPr fontId="5" type="noConversion"/>
  </si>
  <si>
    <r>
      <t>[</t>
    </r>
    <r>
      <rPr>
        <sz val="8"/>
        <color indexed="8"/>
        <rFont val="맑은 고딕"/>
        <family val="3"/>
        <charset val="129"/>
      </rPr>
      <t>직노+간노] x3.7%</t>
    </r>
    <phoneticPr fontId="5" type="noConversion"/>
  </si>
  <si>
    <r>
      <t>[</t>
    </r>
    <r>
      <rPr>
        <sz val="8"/>
        <color indexed="8"/>
        <rFont val="맑은 고딕"/>
        <family val="3"/>
        <charset val="129"/>
      </rPr>
      <t>직노] x 3.43%</t>
    </r>
    <phoneticPr fontId="5" type="noConversion"/>
  </si>
  <si>
    <r>
      <t>[</t>
    </r>
    <r>
      <rPr>
        <sz val="8"/>
        <color indexed="8"/>
        <rFont val="맑은 고딕"/>
        <family val="3"/>
        <charset val="129"/>
      </rPr>
      <t>건강] x 11.52%</t>
    </r>
    <phoneticPr fontId="5" type="noConversion"/>
  </si>
  <si>
    <r>
      <rPr>
        <sz val="8"/>
        <color indexed="8"/>
        <rFont val="맑은 고딕"/>
        <family val="3"/>
        <charset val="129"/>
      </rPr>
      <t>[직접공사비]x0.68%</t>
    </r>
    <r>
      <rPr>
        <b/>
        <sz val="10"/>
        <rFont val="Arial"/>
        <family val="2"/>
      </rPr>
      <t/>
    </r>
    <phoneticPr fontId="5" type="noConversion"/>
  </si>
  <si>
    <r>
      <t>[직접공사비</t>
    </r>
    <r>
      <rPr>
        <sz val="8"/>
        <color indexed="8"/>
        <rFont val="맑은 고딕"/>
        <family val="3"/>
        <charset val="129"/>
      </rPr>
      <t>] x 1.8%</t>
    </r>
    <phoneticPr fontId="5" type="noConversion"/>
  </si>
  <si>
    <r>
      <t>[</t>
    </r>
    <r>
      <rPr>
        <sz val="8"/>
        <color indexed="8"/>
        <rFont val="맑은 고딕"/>
        <family val="3"/>
        <charset val="129"/>
      </rPr>
      <t>재+노+경] x 6%</t>
    </r>
    <phoneticPr fontId="5" type="noConversion"/>
  </si>
  <si>
    <r>
      <t>[</t>
    </r>
    <r>
      <rPr>
        <sz val="8"/>
        <color indexed="8"/>
        <rFont val="맑은 고딕"/>
        <family val="3"/>
        <charset val="129"/>
      </rPr>
      <t>재+노] x 8.3%</t>
    </r>
    <phoneticPr fontId="5" type="noConversion"/>
  </si>
  <si>
    <t xml:space="preserve">장마와 태풍에 쌓인 퇴적토 및 나무 등을 준설하여 유수흐름을 </t>
    <phoneticPr fontId="5" type="noConversion"/>
  </si>
  <si>
    <t>개선하고 재해를 사전에 예방하고자 함.</t>
    <phoneticPr fontId="5" type="noConversion"/>
  </si>
  <si>
    <t>건설기계대여 지급보증서 발급금액</t>
    <phoneticPr fontId="11" type="noConversion"/>
  </si>
  <si>
    <t>㎡</t>
  </si>
  <si>
    <t>착공일로부터28일</t>
    <phoneticPr fontId="5" type="noConversion"/>
  </si>
  <si>
    <t>공사기간 : 착공일로부터 28일까지</t>
    <phoneticPr fontId="11" type="noConversion"/>
  </si>
  <si>
    <r>
      <t xml:space="preserve">    6. </t>
    </r>
    <r>
      <rPr>
        <sz val="8"/>
        <color indexed="8"/>
        <rFont val="맑은 고딕"/>
        <family val="3"/>
        <charset val="129"/>
      </rPr>
      <t>건설기계대여
       지급보증서 발급금액</t>
    </r>
    <phoneticPr fontId="5" type="noConversion"/>
  </si>
  <si>
    <r>
      <t xml:space="preserve">   7. </t>
    </r>
    <r>
      <rPr>
        <sz val="8"/>
        <color indexed="8"/>
        <rFont val="맑은 고딕"/>
        <family val="3"/>
        <charset val="129"/>
      </rPr>
      <t>산업안전보건관리비</t>
    </r>
    <phoneticPr fontId="5" type="noConversion"/>
  </si>
  <si>
    <r>
      <t xml:space="preserve">   8. </t>
    </r>
    <r>
      <rPr>
        <sz val="8"/>
        <color indexed="8"/>
        <rFont val="맑은 고딕"/>
        <family val="3"/>
        <charset val="129"/>
      </rPr>
      <t>환 경 보 전 비</t>
    </r>
    <phoneticPr fontId="5" type="noConversion"/>
  </si>
  <si>
    <r>
      <t xml:space="preserve">   9. </t>
    </r>
    <r>
      <rPr>
        <sz val="8"/>
        <color indexed="8"/>
        <rFont val="맑은 고딕"/>
        <family val="3"/>
        <charset val="129"/>
      </rPr>
      <t>기  타  경  비</t>
    </r>
    <phoneticPr fontId="5" type="noConversion"/>
  </si>
  <si>
    <r>
      <t xml:space="preserve">   10. </t>
    </r>
    <r>
      <rPr>
        <sz val="8"/>
        <color indexed="8"/>
        <rFont val="맑은 고딕"/>
        <family val="3"/>
        <charset val="129"/>
      </rPr>
      <t>일 반 관 리 비</t>
    </r>
    <phoneticPr fontId="5" type="noConversion"/>
  </si>
  <si>
    <r>
      <t xml:space="preserve">   11. </t>
    </r>
    <r>
      <rPr>
        <sz val="8"/>
        <color indexed="8"/>
        <rFont val="맑은 고딕"/>
        <family val="3"/>
        <charset val="129"/>
      </rPr>
      <t>이          윤</t>
    </r>
    <phoneticPr fontId="5" type="noConversion"/>
  </si>
  <si>
    <t xml:space="preserve">   12. 폐 기 물 처 리 비</t>
    <phoneticPr fontId="5" type="noConversion"/>
  </si>
  <si>
    <r>
      <t xml:space="preserve">   13. </t>
    </r>
    <r>
      <rPr>
        <sz val="8"/>
        <color indexed="8"/>
        <rFont val="맑은 고딕"/>
        <family val="3"/>
        <charset val="129"/>
      </rPr>
      <t>부 가 가 치 세</t>
    </r>
    <phoneticPr fontId="5" type="noConversion"/>
  </si>
  <si>
    <t>경
비</t>
    <phoneticPr fontId="5" type="noConversion"/>
  </si>
  <si>
    <t>면고르기</t>
    <phoneticPr fontId="5" type="noConversion"/>
  </si>
  <si>
    <t>㎡</t>
    <phoneticPr fontId="4" type="noConversion"/>
  </si>
  <si>
    <t>지방하천(학의천 등)</t>
    <phoneticPr fontId="5" type="noConversion"/>
  </si>
  <si>
    <t>2021년 지방하천 유수흐름 개선 준설공사 설계 내역서</t>
    <phoneticPr fontId="5" type="noConversion"/>
  </si>
  <si>
    <t>이                                                    윤</t>
    <phoneticPr fontId="5" type="noConversion"/>
  </si>
  <si>
    <t>일           반            관           리           비</t>
    <phoneticPr fontId="5" type="noConversion"/>
  </si>
  <si>
    <t>EA</t>
    <phoneticPr fontId="5" type="noConversion"/>
  </si>
  <si>
    <r>
      <t>[노+경+일</t>
    </r>
    <r>
      <rPr>
        <sz val="8"/>
        <color indexed="8"/>
        <rFont val="맑은 고딕"/>
        <family val="3"/>
        <charset val="129"/>
      </rPr>
      <t>]  x 15%이내</t>
    </r>
    <phoneticPr fontId="5" type="noConversion"/>
  </si>
  <si>
    <t>2021상반기</t>
    <phoneticPr fontId="5" type="noConversion"/>
  </si>
  <si>
    <t>2021하반기</t>
    <phoneticPr fontId="5" type="noConversion"/>
  </si>
  <si>
    <t>상반기</t>
  </si>
  <si>
    <t>하반기</t>
  </si>
  <si>
    <t>건설기계운전사</t>
  </si>
  <si>
    <t>일반기계운전사</t>
  </si>
  <si>
    <t>특별인부</t>
  </si>
  <si>
    <t>화물차운전사</t>
  </si>
  <si>
    <t>작업반장</t>
    <phoneticPr fontId="5" type="noConversion"/>
  </si>
  <si>
    <t>인</t>
    <phoneticPr fontId="5" type="noConversion"/>
  </si>
  <si>
    <t>인력운반공</t>
    <phoneticPr fontId="5" type="noConversion"/>
  </si>
  <si>
    <t>인</t>
    <phoneticPr fontId="5" type="noConversion"/>
  </si>
  <si>
    <t>건설기계조장</t>
    <phoneticPr fontId="5" type="noConversion"/>
  </si>
  <si>
    <t>2021년 지방하천 유수흐름 개선 준설공사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</si>
</sst>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* _-&quot;₩&quot;#,##0;* \-&quot;₩&quot;#,##0;* _-&quot;₩&quot;&quot;-&quot;;@"/>
    <numFmt numFmtId="177" formatCode="* #,##0;* \-#,##0;* &quot;-&quot;;@"/>
    <numFmt numFmtId="178" formatCode="_-* #,##0.00_-;\-* #,##0.00_-;_-* &quot;-&quot;_-;_-@_-"/>
    <numFmt numFmtId="179" formatCode="_-* #,##0.0_-;\-* #,##0.0_-;_-* &quot;-&quot;_-;_-@_-"/>
    <numFmt numFmtId="182" formatCode="0.00_ "/>
    <numFmt numFmtId="183" formatCode="0.00_);[Red]\(0.00\)"/>
    <numFmt numFmtId="186" formatCode="General;\-General\,&quot;&quot;;@"/>
    <numFmt numFmtId="187" formatCode="#,##0_ "/>
    <numFmt numFmtId="188" formatCode="0_);[Red]\(0\)"/>
    <numFmt numFmtId="192" formatCode="#,##0_);[Red]\(#,##0\)"/>
    <numFmt numFmtId="193" formatCode="_(* #,##0.00_);_(* \(#,##0.00\);_(* &quot;-&quot;??_);_(@_)"/>
  </numFmts>
  <fonts count="59">
    <font>
      <sz val="10"/>
      <name val="Arial"/>
      <family val="2"/>
    </font>
    <font>
      <b/>
      <sz val="10"/>
      <name val="Arial"/>
      <family val="2"/>
    </font>
    <font>
      <sz val="9"/>
      <name val="굴림체"/>
      <family val="3"/>
      <charset val="129"/>
    </font>
    <font>
      <sz val="10"/>
      <name val="Arial"/>
      <family val="2"/>
    </font>
    <font>
      <sz val="8"/>
      <name val="Arial"/>
      <family val="2"/>
    </font>
    <font>
      <sz val="8"/>
      <name val="돋움"/>
      <family val="3"/>
      <charset val="129"/>
    </font>
    <font>
      <sz val="9"/>
      <name val="Arial Narrow"/>
      <family val="2"/>
    </font>
    <font>
      <sz val="10"/>
      <name val="Arial Narrow"/>
      <family val="2"/>
    </font>
    <font>
      <sz val="11"/>
      <name val="돋움"/>
      <family val="3"/>
      <charset val="129"/>
    </font>
    <font>
      <sz val="8"/>
      <name val="Arial Narrow"/>
      <family val="2"/>
    </font>
    <font>
      <sz val="11"/>
      <name val="Arial Narrow"/>
      <family val="2"/>
    </font>
    <font>
      <sz val="8"/>
      <name val="맑은 고딕"/>
      <family val="3"/>
      <charset val="129"/>
    </font>
    <font>
      <b/>
      <sz val="11"/>
      <name val="Arial Narrow"/>
      <family val="2"/>
    </font>
    <font>
      <b/>
      <sz val="20"/>
      <name val="Arial Narrow"/>
      <family val="2"/>
    </font>
    <font>
      <sz val="10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1"/>
      <name val="굴림"/>
      <family val="3"/>
      <charset val="129"/>
    </font>
    <font>
      <sz val="9"/>
      <color indexed="8"/>
      <name val="Arial"/>
      <family val="2"/>
    </font>
    <font>
      <sz val="14"/>
      <name val="굴림"/>
      <family val="3"/>
      <charset val="129"/>
    </font>
    <font>
      <b/>
      <sz val="20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9"/>
      <color indexed="8"/>
      <name val="맑은고딕"/>
      <family val="3"/>
      <charset val="129"/>
    </font>
    <font>
      <sz val="13"/>
      <name val="맑은고딕"/>
      <family val="3"/>
      <charset val="129"/>
    </font>
    <font>
      <sz val="13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8"/>
      <color indexed="12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20"/>
      <name val="Arial Narrow"/>
      <family val="2"/>
    </font>
    <font>
      <sz val="14"/>
      <name val="Arial Narrow"/>
      <family val="2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Arial Narrow"/>
      <family val="2"/>
    </font>
    <font>
      <sz val="11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4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3"/>
      <color indexed="8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sz val="13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20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8"/>
      <color rgb="FF0000FF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8"/>
      <color theme="1"/>
      <name val="맑은 고딕"/>
      <family val="3"/>
      <charset val="129"/>
    </font>
    <font>
      <sz val="8"/>
      <name val="맑은 고딕"/>
      <family val="3"/>
      <charset val="129"/>
      <scheme val="major"/>
    </font>
    <font>
      <b/>
      <sz val="8"/>
      <color theme="1"/>
      <name val="맑은 고딕"/>
      <family val="3"/>
      <charset val="129"/>
      <scheme val="major"/>
    </font>
    <font>
      <sz val="6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24"/>
      <color indexed="8"/>
      <name val="맑은 고딕"/>
      <family val="3"/>
      <charset val="129"/>
      <scheme val="major"/>
    </font>
    <font>
      <sz val="13"/>
      <color rgb="FF000000"/>
      <name val="맑은 고딕"/>
      <family val="3"/>
      <charset val="129"/>
      <scheme val="major"/>
    </font>
    <font>
      <b/>
      <sz val="24"/>
      <color theme="1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ashed">
        <color indexed="8"/>
      </bottom>
      <diagonal/>
    </border>
    <border>
      <left/>
      <right style="thin">
        <color indexed="8"/>
      </right>
      <top style="medium">
        <color indexed="64"/>
      </top>
      <bottom style="dashed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4">
    <xf numFmtId="0" fontId="0" fillId="0" borderId="0"/>
    <xf numFmtId="177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93" fontId="18" fillId="0" borderId="0"/>
    <xf numFmtId="6" fontId="3" fillId="0" borderId="0" applyFont="0" applyFill="0" applyProtection="0"/>
    <xf numFmtId="0" fontId="3" fillId="0" borderId="0"/>
    <xf numFmtId="176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8" fillId="0" borderId="0"/>
    <xf numFmtId="0" fontId="8" fillId="0" borderId="0"/>
    <xf numFmtId="0" fontId="8" fillId="0" borderId="0"/>
    <xf numFmtId="0" fontId="3" fillId="0" borderId="0"/>
  </cellStyleXfs>
  <cellXfs count="268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2" fillId="0" borderId="2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41" fontId="7" fillId="0" borderId="0" xfId="0" applyNumberFormat="1" applyFont="1"/>
    <xf numFmtId="0" fontId="10" fillId="0" borderId="0" xfId="0" applyFont="1" applyAlignment="1">
      <alignment vertical="center"/>
    </xf>
    <xf numFmtId="0" fontId="16" fillId="0" borderId="0" xfId="0" applyFont="1"/>
    <xf numFmtId="0" fontId="15" fillId="0" borderId="0" xfId="0" applyFont="1"/>
    <xf numFmtId="0" fontId="12" fillId="0" borderId="0" xfId="0" applyFont="1"/>
    <xf numFmtId="179" fontId="15" fillId="0" borderId="0" xfId="0" applyNumberFormat="1" applyFont="1"/>
    <xf numFmtId="0" fontId="17" fillId="0" borderId="0" xfId="0" applyFont="1"/>
    <xf numFmtId="41" fontId="16" fillId="0" borderId="0" xfId="0" applyNumberFormat="1" applyFont="1"/>
    <xf numFmtId="182" fontId="16" fillId="0" borderId="0" xfId="0" applyNumberFormat="1" applyFont="1"/>
    <xf numFmtId="0" fontId="18" fillId="0" borderId="0" xfId="10"/>
    <xf numFmtId="0" fontId="33" fillId="0" borderId="0" xfId="10" applyFont="1"/>
    <xf numFmtId="0" fontId="34" fillId="0" borderId="0" xfId="10" applyFont="1"/>
    <xf numFmtId="0" fontId="34" fillId="0" borderId="0" xfId="10" applyFont="1" applyAlignment="1">
      <alignment vertical="center"/>
    </xf>
    <xf numFmtId="0" fontId="35" fillId="0" borderId="4" xfId="10" applyFont="1" applyBorder="1" applyAlignment="1">
      <alignment horizontal="center" vertical="center" wrapText="1"/>
    </xf>
    <xf numFmtId="0" fontId="35" fillId="0" borderId="6" xfId="10" applyFont="1" applyBorder="1" applyAlignment="1">
      <alignment horizontal="justify" vertical="center" wrapText="1"/>
    </xf>
    <xf numFmtId="0" fontId="35" fillId="0" borderId="4" xfId="10" applyFont="1" applyFill="1" applyBorder="1" applyAlignment="1">
      <alignment horizontal="center" vertical="center" wrapText="1"/>
    </xf>
    <xf numFmtId="0" fontId="35" fillId="0" borderId="7" xfId="10" applyFont="1" applyFill="1" applyBorder="1" applyAlignment="1">
      <alignment horizontal="center" vertical="center" wrapText="1"/>
    </xf>
    <xf numFmtId="0" fontId="35" fillId="0" borderId="8" xfId="10" applyFont="1" applyBorder="1" applyAlignment="1">
      <alignment horizontal="justify" vertical="center" wrapText="1"/>
    </xf>
    <xf numFmtId="0" fontId="35" fillId="0" borderId="9" xfId="10" applyFont="1" applyFill="1" applyBorder="1" applyAlignment="1">
      <alignment horizontal="center" vertical="center" wrapText="1"/>
    </xf>
    <xf numFmtId="0" fontId="35" fillId="0" borderId="10" xfId="10" applyFont="1" applyFill="1" applyBorder="1" applyAlignment="1">
      <alignment horizontal="center" vertical="center" wrapText="1"/>
    </xf>
    <xf numFmtId="0" fontId="35" fillId="0" borderId="11" xfId="10" applyFont="1" applyBorder="1" applyAlignment="1">
      <alignment horizontal="justify" vertical="center" wrapText="1"/>
    </xf>
    <xf numFmtId="0" fontId="35" fillId="0" borderId="12" xfId="10" applyFont="1" applyBorder="1" applyAlignment="1">
      <alignment horizontal="center" vertical="center" wrapText="1"/>
    </xf>
    <xf numFmtId="0" fontId="35" fillId="0" borderId="7" xfId="10" applyFont="1" applyBorder="1" applyAlignment="1">
      <alignment horizontal="center" vertical="center" wrapText="1"/>
    </xf>
    <xf numFmtId="0" fontId="35" fillId="0" borderId="5" xfId="10" applyFont="1" applyBorder="1" applyAlignment="1">
      <alignment horizontal="center" vertical="center" wrapText="1"/>
    </xf>
    <xf numFmtId="0" fontId="35" fillId="0" borderId="13" xfId="10" applyFont="1" applyBorder="1" applyAlignment="1">
      <alignment horizontal="justify" vertical="center" wrapText="1"/>
    </xf>
    <xf numFmtId="177" fontId="7" fillId="0" borderId="0" xfId="1" applyFont="1"/>
    <xf numFmtId="177" fontId="14" fillId="0" borderId="0" xfId="0" applyNumberFormat="1" applyFont="1"/>
    <xf numFmtId="0" fontId="23" fillId="0" borderId="0" xfId="10" applyFont="1"/>
    <xf numFmtId="0" fontId="24" fillId="0" borderId="0" xfId="10" applyFont="1" applyAlignment="1">
      <alignment vertical="center"/>
    </xf>
    <xf numFmtId="0" fontId="24" fillId="0" borderId="0" xfId="10" applyFont="1" applyAlignment="1">
      <alignment horizontal="left"/>
    </xf>
    <xf numFmtId="0" fontId="24" fillId="0" borderId="0" xfId="10" applyFont="1"/>
    <xf numFmtId="0" fontId="33" fillId="0" borderId="0" xfId="0" applyFont="1"/>
    <xf numFmtId="0" fontId="37" fillId="0" borderId="0" xfId="10" applyFont="1" applyAlignment="1">
      <alignment horizontal="left" vertical="center"/>
    </xf>
    <xf numFmtId="0" fontId="38" fillId="0" borderId="0" xfId="10" applyFont="1" applyAlignment="1">
      <alignment vertical="center"/>
    </xf>
    <xf numFmtId="0" fontId="38" fillId="0" borderId="0" xfId="10" applyFont="1" applyAlignment="1">
      <alignment horizontal="left" vertical="center"/>
    </xf>
    <xf numFmtId="0" fontId="39" fillId="0" borderId="0" xfId="10" applyFont="1" applyAlignment="1">
      <alignment horizontal="right" vertical="center"/>
    </xf>
    <xf numFmtId="41" fontId="38" fillId="0" borderId="0" xfId="10" applyNumberFormat="1" applyFont="1" applyFill="1" applyBorder="1" applyAlignment="1" applyProtection="1">
      <alignment vertical="center"/>
    </xf>
    <xf numFmtId="0" fontId="38" fillId="0" borderId="0" xfId="10" applyFont="1" applyAlignment="1">
      <alignment horizontal="right" vertical="center"/>
    </xf>
    <xf numFmtId="41" fontId="38" fillId="0" borderId="0" xfId="10" applyNumberFormat="1" applyFont="1" applyAlignment="1">
      <alignment vertical="center"/>
    </xf>
    <xf numFmtId="187" fontId="38" fillId="0" borderId="0" xfId="10" applyNumberFormat="1" applyFont="1" applyAlignment="1">
      <alignment vertical="center"/>
    </xf>
    <xf numFmtId="0" fontId="38" fillId="0" borderId="0" xfId="10" applyFont="1" applyAlignment="1">
      <alignment horizontal="center" vertical="center"/>
    </xf>
    <xf numFmtId="0" fontId="39" fillId="0" borderId="0" xfId="10" applyFont="1" applyAlignment="1">
      <alignment horizontal="left" vertical="center"/>
    </xf>
    <xf numFmtId="186" fontId="40" fillId="0" borderId="15" xfId="0" applyNumberFormat="1" applyFont="1" applyBorder="1" applyAlignment="1">
      <alignment horizontal="center" vertical="center"/>
    </xf>
    <xf numFmtId="41" fontId="41" fillId="0" borderId="1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" xfId="0" applyFont="1" applyBorder="1" applyAlignment="1">
      <alignment horizontal="distributed" vertical="center"/>
    </xf>
    <xf numFmtId="0" fontId="41" fillId="0" borderId="1" xfId="0" applyFont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horizontal="distributed" vertical="center"/>
    </xf>
    <xf numFmtId="41" fontId="41" fillId="0" borderId="19" xfId="0" applyNumberFormat="1" applyFont="1" applyBorder="1" applyAlignment="1">
      <alignment horizontal="center" vertical="center"/>
    </xf>
    <xf numFmtId="10" fontId="41" fillId="0" borderId="19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distributed" vertical="center"/>
    </xf>
    <xf numFmtId="41" fontId="41" fillId="0" borderId="20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vertical="center"/>
    </xf>
    <xf numFmtId="41" fontId="41" fillId="0" borderId="22" xfId="0" applyNumberFormat="1" applyFont="1" applyBorder="1" applyAlignment="1">
      <alignment horizontal="center" vertical="center"/>
    </xf>
    <xf numFmtId="10" fontId="41" fillId="0" borderId="22" xfId="0" applyNumberFormat="1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179" fontId="41" fillId="0" borderId="1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distributed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24" xfId="13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/>
    </xf>
    <xf numFmtId="0" fontId="41" fillId="0" borderId="25" xfId="0" applyFont="1" applyBorder="1" applyAlignment="1">
      <alignment vertical="center"/>
    </xf>
    <xf numFmtId="0" fontId="41" fillId="0" borderId="9" xfId="0" applyFont="1" applyBorder="1" applyAlignment="1">
      <alignment horizontal="distributed" vertical="center"/>
    </xf>
    <xf numFmtId="41" fontId="41" fillId="0" borderId="9" xfId="0" applyNumberFormat="1" applyFont="1" applyBorder="1" applyAlignment="1">
      <alignment horizontal="center" vertical="center"/>
    </xf>
    <xf numFmtId="10" fontId="41" fillId="0" borderId="9" xfId="0" applyNumberFormat="1" applyFont="1" applyBorder="1" applyAlignment="1">
      <alignment horizontal="center" vertical="center"/>
    </xf>
    <xf numFmtId="10" fontId="41" fillId="0" borderId="20" xfId="0" applyNumberFormat="1" applyFont="1" applyBorder="1" applyAlignment="1">
      <alignment horizontal="center" vertical="center"/>
    </xf>
    <xf numFmtId="10" fontId="41" fillId="0" borderId="1" xfId="0" applyNumberFormat="1" applyFont="1" applyBorder="1" applyAlignment="1">
      <alignment horizontal="center" vertical="center"/>
    </xf>
    <xf numFmtId="0" fontId="41" fillId="0" borderId="3" xfId="0" applyFont="1" applyBorder="1" applyAlignment="1">
      <alignment vertical="center"/>
    </xf>
    <xf numFmtId="0" fontId="29" fillId="0" borderId="0" xfId="0" applyFont="1"/>
    <xf numFmtId="0" fontId="30" fillId="0" borderId="0" xfId="0" applyFont="1"/>
    <xf numFmtId="0" fontId="19" fillId="0" borderId="0" xfId="0" applyFont="1"/>
    <xf numFmtId="0" fontId="40" fillId="0" borderId="16" xfId="0" applyFont="1" applyBorder="1" applyAlignment="1">
      <alignment horizontal="distributed" vertical="center"/>
    </xf>
    <xf numFmtId="0" fontId="41" fillId="0" borderId="4" xfId="0" applyFont="1" applyBorder="1" applyAlignment="1">
      <alignment horizontal="distributed" vertical="center"/>
    </xf>
    <xf numFmtId="41" fontId="41" fillId="0" borderId="4" xfId="0" applyNumberFormat="1" applyFont="1" applyBorder="1" applyAlignment="1">
      <alignment horizontal="center" vertical="center"/>
    </xf>
    <xf numFmtId="10" fontId="41" fillId="0" borderId="4" xfId="0" applyNumberFormat="1" applyFont="1" applyBorder="1" applyAlignment="1">
      <alignment horizontal="center" vertical="center"/>
    </xf>
    <xf numFmtId="0" fontId="39" fillId="0" borderId="0" xfId="10" applyFont="1" applyAlignment="1">
      <alignment horizontal="left" vertical="center"/>
    </xf>
    <xf numFmtId="0" fontId="35" fillId="0" borderId="37" xfId="10" applyFont="1" applyBorder="1" applyAlignment="1">
      <alignment horizontal="center" vertical="center" wrapText="1"/>
    </xf>
    <xf numFmtId="0" fontId="35" fillId="0" borderId="38" xfId="10" applyFont="1" applyBorder="1" applyAlignment="1">
      <alignment horizontal="center" vertical="center" wrapText="1"/>
    </xf>
    <xf numFmtId="0" fontId="35" fillId="0" borderId="39" xfId="10" applyFont="1" applyBorder="1" applyAlignment="1">
      <alignment horizontal="center" vertical="center" wrapText="1"/>
    </xf>
    <xf numFmtId="0" fontId="35" fillId="0" borderId="2" xfId="10" applyFont="1" applyBorder="1" applyAlignment="1">
      <alignment horizontal="left" vertical="center"/>
    </xf>
    <xf numFmtId="0" fontId="35" fillId="0" borderId="2" xfId="10" applyFont="1" applyBorder="1" applyAlignment="1">
      <alignment horizontal="center" vertical="center"/>
    </xf>
    <xf numFmtId="0" fontId="44" fillId="0" borderId="2" xfId="10" applyFont="1" applyBorder="1" applyAlignment="1">
      <alignment horizontal="left" vertical="center"/>
    </xf>
    <xf numFmtId="0" fontId="45" fillId="0" borderId="15" xfId="13" applyFont="1" applyBorder="1" applyAlignment="1">
      <alignment horizontal="left" vertical="center" shrinkToFit="1"/>
    </xf>
    <xf numFmtId="0" fontId="45" fillId="0" borderId="15" xfId="13" applyFont="1" applyBorder="1" applyAlignment="1">
      <alignment horizontal="center" vertical="center" shrinkToFit="1"/>
    </xf>
    <xf numFmtId="0" fontId="45" fillId="0" borderId="15" xfId="13" applyNumberFormat="1" applyFont="1" applyBorder="1" applyAlignment="1">
      <alignment horizontal="center" vertical="center" shrinkToFit="1"/>
    </xf>
    <xf numFmtId="41" fontId="45" fillId="0" borderId="15" xfId="5" applyNumberFormat="1" applyFont="1" applyBorder="1" applyAlignment="1">
      <alignment vertical="center" shrinkToFit="1"/>
    </xf>
    <xf numFmtId="0" fontId="46" fillId="2" borderId="15" xfId="13" applyFont="1" applyFill="1" applyBorder="1" applyAlignment="1">
      <alignment horizontal="center" vertical="center" shrinkToFit="1"/>
    </xf>
    <xf numFmtId="0" fontId="46" fillId="2" borderId="15" xfId="13" applyNumberFormat="1" applyFont="1" applyFill="1" applyBorder="1" applyAlignment="1">
      <alignment horizontal="center" vertical="center" shrinkToFit="1"/>
    </xf>
    <xf numFmtId="41" fontId="46" fillId="2" borderId="15" xfId="5" applyNumberFormat="1" applyFont="1" applyFill="1" applyBorder="1" applyAlignment="1">
      <alignment vertical="center" shrinkToFit="1"/>
    </xf>
    <xf numFmtId="41" fontId="47" fillId="2" borderId="15" xfId="5" applyNumberFormat="1" applyFont="1" applyFill="1" applyBorder="1" applyAlignment="1">
      <alignment vertical="center" shrinkToFit="1"/>
    </xf>
    <xf numFmtId="41" fontId="45" fillId="0" borderId="15" xfId="5" applyNumberFormat="1" applyFont="1" applyBorder="1" applyAlignment="1">
      <alignment vertical="center" wrapText="1" shrinkToFit="1"/>
    </xf>
    <xf numFmtId="0" fontId="48" fillId="0" borderId="15" xfId="13" applyFont="1" applyBorder="1" applyAlignment="1">
      <alignment horizontal="left" vertical="center" shrinkToFit="1"/>
    </xf>
    <xf numFmtId="41" fontId="49" fillId="0" borderId="15" xfId="5" applyNumberFormat="1" applyFont="1" applyBorder="1" applyAlignment="1">
      <alignment vertical="center" shrinkToFit="1"/>
    </xf>
    <xf numFmtId="41" fontId="50" fillId="0" borderId="15" xfId="5" applyNumberFormat="1" applyFont="1" applyBorder="1" applyAlignment="1">
      <alignment vertical="center" shrinkToFit="1"/>
    </xf>
    <xf numFmtId="0" fontId="45" fillId="2" borderId="15" xfId="13" applyFont="1" applyFill="1" applyBorder="1" applyAlignment="1">
      <alignment horizontal="left" vertical="center" shrinkToFit="1"/>
    </xf>
    <xf numFmtId="0" fontId="45" fillId="2" borderId="15" xfId="13" applyNumberFormat="1" applyFont="1" applyFill="1" applyBorder="1" applyAlignment="1">
      <alignment horizontal="center" vertical="center" shrinkToFit="1"/>
    </xf>
    <xf numFmtId="0" fontId="45" fillId="2" borderId="15" xfId="13" applyFont="1" applyFill="1" applyBorder="1" applyAlignment="1">
      <alignment horizontal="center" vertical="center" shrinkToFit="1"/>
    </xf>
    <xf numFmtId="41" fontId="45" fillId="2" borderId="15" xfId="5" applyNumberFormat="1" applyFont="1" applyFill="1" applyBorder="1" applyAlignment="1">
      <alignment vertical="center" shrinkToFit="1"/>
    </xf>
    <xf numFmtId="0" fontId="49" fillId="0" borderId="15" xfId="0" applyFont="1" applyBorder="1"/>
    <xf numFmtId="41" fontId="49" fillId="0" borderId="15" xfId="0" applyNumberFormat="1" applyFont="1" applyBorder="1"/>
    <xf numFmtId="41" fontId="46" fillId="2" borderId="15" xfId="0" applyNumberFormat="1" applyFont="1" applyFill="1" applyBorder="1" applyAlignment="1" applyProtection="1">
      <alignment horizontal="center" vertical="center"/>
    </xf>
    <xf numFmtId="41" fontId="46" fillId="2" borderId="15" xfId="0" applyNumberFormat="1" applyFont="1" applyFill="1" applyBorder="1" applyAlignment="1" applyProtection="1">
      <alignment vertical="center"/>
    </xf>
    <xf numFmtId="41" fontId="47" fillId="2" borderId="15" xfId="0" applyNumberFormat="1" applyFont="1" applyFill="1" applyBorder="1" applyAlignment="1" applyProtection="1">
      <alignment vertical="center"/>
    </xf>
    <xf numFmtId="41" fontId="49" fillId="0" borderId="15" xfId="0" applyNumberFormat="1" applyFont="1" applyFill="1" applyBorder="1" applyAlignment="1" applyProtection="1">
      <alignment vertical="center"/>
    </xf>
    <xf numFmtId="41" fontId="49" fillId="0" borderId="15" xfId="0" applyNumberFormat="1" applyFont="1" applyFill="1" applyBorder="1" applyAlignment="1" applyProtection="1">
      <alignment horizontal="center" vertical="center"/>
    </xf>
    <xf numFmtId="41" fontId="47" fillId="2" borderId="15" xfId="0" applyNumberFormat="1" applyFont="1" applyFill="1" applyBorder="1" applyAlignment="1" applyProtection="1">
      <alignment horizontal="center" vertical="center"/>
    </xf>
    <xf numFmtId="0" fontId="49" fillId="0" borderId="15" xfId="0" applyNumberFormat="1" applyFont="1" applyFill="1" applyBorder="1" applyAlignment="1" applyProtection="1">
      <alignment vertical="center"/>
    </xf>
    <xf numFmtId="177" fontId="49" fillId="0" borderId="15" xfId="1" applyFont="1" applyFill="1" applyBorder="1" applyAlignment="1" applyProtection="1">
      <alignment vertical="center"/>
    </xf>
    <xf numFmtId="41" fontId="51" fillId="0" borderId="15" xfId="0" applyNumberFormat="1" applyFont="1" applyFill="1" applyBorder="1" applyAlignment="1" applyProtection="1">
      <alignment vertical="center"/>
    </xf>
    <xf numFmtId="183" fontId="49" fillId="0" borderId="15" xfId="0" applyNumberFormat="1" applyFont="1" applyFill="1" applyBorder="1" applyAlignment="1" applyProtection="1">
      <alignment vertical="center"/>
    </xf>
    <xf numFmtId="0" fontId="49" fillId="2" borderId="15" xfId="0" applyNumberFormat="1" applyFont="1" applyFill="1" applyBorder="1" applyAlignment="1" applyProtection="1">
      <alignment vertical="center"/>
    </xf>
    <xf numFmtId="183" fontId="49" fillId="2" borderId="15" xfId="0" applyNumberFormat="1" applyFont="1" applyFill="1" applyBorder="1" applyAlignment="1" applyProtection="1">
      <alignment vertical="center"/>
    </xf>
    <xf numFmtId="188" fontId="49" fillId="0" borderId="15" xfId="0" applyNumberFormat="1" applyFont="1" applyFill="1" applyBorder="1" applyAlignment="1" applyProtection="1">
      <alignment vertical="center"/>
    </xf>
    <xf numFmtId="41" fontId="49" fillId="0" borderId="9" xfId="0" applyNumberFormat="1" applyFont="1" applyFill="1" applyBorder="1" applyAlignment="1" applyProtection="1">
      <alignment vertical="center"/>
    </xf>
    <xf numFmtId="41" fontId="49" fillId="0" borderId="9" xfId="0" applyNumberFormat="1" applyFont="1" applyFill="1" applyBorder="1" applyAlignment="1" applyProtection="1">
      <alignment horizontal="center" vertical="center"/>
    </xf>
    <xf numFmtId="0" fontId="47" fillId="2" borderId="40" xfId="0" applyNumberFormat="1" applyFont="1" applyFill="1" applyBorder="1" applyAlignment="1" applyProtection="1">
      <alignment vertical="center"/>
    </xf>
    <xf numFmtId="41" fontId="47" fillId="2" borderId="26" xfId="0" applyNumberFormat="1" applyFont="1" applyFill="1" applyBorder="1" applyAlignment="1" applyProtection="1">
      <alignment horizontal="center" vertical="center"/>
    </xf>
    <xf numFmtId="41" fontId="47" fillId="2" borderId="26" xfId="0" applyNumberFormat="1" applyFont="1" applyFill="1" applyBorder="1" applyAlignment="1" applyProtection="1">
      <alignment vertical="center"/>
    </xf>
    <xf numFmtId="41" fontId="47" fillId="2" borderId="27" xfId="0" applyNumberFormat="1" applyFont="1" applyFill="1" applyBorder="1" applyAlignment="1" applyProtection="1">
      <alignment vertical="center"/>
    </xf>
    <xf numFmtId="41" fontId="49" fillId="0" borderId="28" xfId="0" applyNumberFormat="1" applyFont="1" applyFill="1" applyBorder="1" applyAlignment="1" applyProtection="1">
      <alignment vertical="center"/>
    </xf>
    <xf numFmtId="41" fontId="49" fillId="0" borderId="29" xfId="0" applyNumberFormat="1" applyFont="1" applyFill="1" applyBorder="1" applyAlignment="1" applyProtection="1">
      <alignment vertical="center"/>
    </xf>
    <xf numFmtId="42" fontId="49" fillId="0" borderId="28" xfId="0" applyNumberFormat="1" applyFont="1" applyFill="1" applyBorder="1" applyAlignment="1" applyProtection="1">
      <alignment vertical="center"/>
    </xf>
    <xf numFmtId="0" fontId="47" fillId="2" borderId="28" xfId="0" applyNumberFormat="1" applyFont="1" applyFill="1" applyBorder="1" applyAlignment="1" applyProtection="1">
      <alignment vertical="center"/>
    </xf>
    <xf numFmtId="41" fontId="47" fillId="2" borderId="29" xfId="0" applyNumberFormat="1" applyFont="1" applyFill="1" applyBorder="1" applyAlignment="1" applyProtection="1">
      <alignment vertical="center"/>
    </xf>
    <xf numFmtId="41" fontId="49" fillId="0" borderId="28" xfId="0" applyNumberFormat="1" applyFont="1" applyFill="1" applyBorder="1" applyAlignment="1" applyProtection="1">
      <alignment vertical="center" wrapText="1"/>
    </xf>
    <xf numFmtId="41" fontId="49" fillId="0" borderId="29" xfId="0" applyNumberFormat="1" applyFont="1" applyFill="1" applyBorder="1" applyAlignment="1" applyProtection="1">
      <alignment vertical="center" wrapText="1"/>
    </xf>
    <xf numFmtId="0" fontId="49" fillId="0" borderId="28" xfId="0" applyNumberFormat="1" applyFont="1" applyFill="1" applyBorder="1" applyAlignment="1" applyProtection="1">
      <alignment horizontal="left" vertical="center"/>
    </xf>
    <xf numFmtId="0" fontId="49" fillId="0" borderId="30" xfId="0" applyNumberFormat="1" applyFont="1" applyFill="1" applyBorder="1" applyAlignment="1" applyProtection="1">
      <alignment horizontal="left" vertical="center"/>
    </xf>
    <xf numFmtId="0" fontId="49" fillId="0" borderId="31" xfId="0" applyNumberFormat="1" applyFont="1" applyFill="1" applyBorder="1" applyAlignment="1" applyProtection="1">
      <alignment vertical="center"/>
    </xf>
    <xf numFmtId="188" fontId="49" fillId="0" borderId="31" xfId="0" applyNumberFormat="1" applyFont="1" applyFill="1" applyBorder="1" applyAlignment="1" applyProtection="1">
      <alignment vertical="center"/>
    </xf>
    <xf numFmtId="41" fontId="49" fillId="0" borderId="31" xfId="0" applyNumberFormat="1" applyFont="1" applyFill="1" applyBorder="1" applyAlignment="1" applyProtection="1">
      <alignment horizontal="center" vertical="center"/>
    </xf>
    <xf numFmtId="41" fontId="49" fillId="0" borderId="31" xfId="0" applyNumberFormat="1" applyFont="1" applyFill="1" applyBorder="1" applyAlignment="1" applyProtection="1">
      <alignment vertical="center"/>
    </xf>
    <xf numFmtId="41" fontId="49" fillId="0" borderId="32" xfId="0" applyNumberFormat="1" applyFont="1" applyFill="1" applyBorder="1" applyAlignment="1" applyProtection="1">
      <alignment vertical="center"/>
    </xf>
    <xf numFmtId="0" fontId="49" fillId="0" borderId="35" xfId="0" applyFont="1" applyBorder="1"/>
    <xf numFmtId="41" fontId="49" fillId="0" borderId="35" xfId="0" applyNumberFormat="1" applyFont="1" applyBorder="1"/>
    <xf numFmtId="0" fontId="45" fillId="0" borderId="28" xfId="13" applyFont="1" applyBorder="1" applyAlignment="1">
      <alignment horizontal="left" vertical="center" shrinkToFit="1"/>
    </xf>
    <xf numFmtId="178" fontId="45" fillId="0" borderId="29" xfId="13" applyNumberFormat="1" applyFont="1" applyBorder="1" applyAlignment="1">
      <alignment vertical="center" shrinkToFit="1"/>
    </xf>
    <xf numFmtId="0" fontId="46" fillId="2" borderId="28" xfId="13" applyFont="1" applyFill="1" applyBorder="1" applyAlignment="1">
      <alignment horizontal="center" vertical="center" shrinkToFit="1"/>
    </xf>
    <xf numFmtId="41" fontId="45" fillId="2" borderId="29" xfId="13" applyNumberFormat="1" applyFont="1" applyFill="1" applyBorder="1" applyAlignment="1">
      <alignment vertical="center" shrinkToFit="1"/>
    </xf>
    <xf numFmtId="41" fontId="45" fillId="0" borderId="29" xfId="13" applyNumberFormat="1" applyFont="1" applyBorder="1" applyAlignment="1">
      <alignment vertical="center" shrinkToFit="1"/>
    </xf>
    <xf numFmtId="0" fontId="45" fillId="0" borderId="28" xfId="13" applyFont="1" applyBorder="1" applyAlignment="1">
      <alignment horizontal="left" vertical="center" wrapText="1" shrinkToFit="1"/>
    </xf>
    <xf numFmtId="41" fontId="45" fillId="0" borderId="29" xfId="13" applyNumberFormat="1" applyFont="1" applyBorder="1" applyAlignment="1">
      <alignment horizontal="center" vertical="center" wrapText="1" shrinkToFit="1"/>
    </xf>
    <xf numFmtId="0" fontId="50" fillId="0" borderId="28" xfId="13" applyFont="1" applyBorder="1" applyAlignment="1">
      <alignment horizontal="center" vertical="center" shrinkToFit="1"/>
    </xf>
    <xf numFmtId="0" fontId="46" fillId="2" borderId="30" xfId="13" applyFont="1" applyFill="1" applyBorder="1" applyAlignment="1">
      <alignment horizontal="center" vertical="center" shrinkToFit="1"/>
    </xf>
    <xf numFmtId="0" fontId="45" fillId="2" borderId="31" xfId="13" applyFont="1" applyFill="1" applyBorder="1" applyAlignment="1">
      <alignment horizontal="left" vertical="center" shrinkToFit="1"/>
    </xf>
    <xf numFmtId="0" fontId="45" fillId="2" borderId="31" xfId="13" applyNumberFormat="1" applyFont="1" applyFill="1" applyBorder="1" applyAlignment="1">
      <alignment horizontal="center" vertical="center" shrinkToFit="1"/>
    </xf>
    <xf numFmtId="0" fontId="45" fillId="2" borderId="31" xfId="13" applyFont="1" applyFill="1" applyBorder="1" applyAlignment="1">
      <alignment horizontal="center" vertical="center" shrinkToFit="1"/>
    </xf>
    <xf numFmtId="41" fontId="45" fillId="2" borderId="31" xfId="5" applyNumberFormat="1" applyFont="1" applyFill="1" applyBorder="1" applyAlignment="1">
      <alignment vertical="center" shrinkToFit="1"/>
    </xf>
    <xf numFmtId="41" fontId="46" fillId="2" borderId="31" xfId="5" applyNumberFormat="1" applyFont="1" applyFill="1" applyBorder="1" applyAlignment="1">
      <alignment vertical="center" shrinkToFit="1"/>
    </xf>
    <xf numFmtId="41" fontId="45" fillId="2" borderId="32" xfId="13" applyNumberFormat="1" applyFont="1" applyFill="1" applyBorder="1" applyAlignment="1">
      <alignment vertical="center" shrinkToFit="1"/>
    </xf>
    <xf numFmtId="0" fontId="45" fillId="0" borderId="34" xfId="13" applyFont="1" applyBorder="1" applyAlignment="1">
      <alignment horizontal="left" vertical="center" shrinkToFit="1"/>
    </xf>
    <xf numFmtId="0" fontId="45" fillId="0" borderId="35" xfId="13" applyFont="1" applyBorder="1" applyAlignment="1">
      <alignment horizontal="center" vertical="center" shrinkToFit="1"/>
    </xf>
    <xf numFmtId="0" fontId="45" fillId="0" borderId="35" xfId="13" applyNumberFormat="1" applyFont="1" applyBorder="1" applyAlignment="1">
      <alignment horizontal="center" vertical="center" shrinkToFit="1"/>
    </xf>
    <xf numFmtId="41" fontId="45" fillId="0" borderId="35" xfId="5" applyNumberFormat="1" applyFont="1" applyBorder="1" applyAlignment="1">
      <alignment vertical="center" shrinkToFit="1"/>
    </xf>
    <xf numFmtId="178" fontId="45" fillId="0" borderId="36" xfId="13" applyNumberFormat="1" applyFont="1" applyBorder="1" applyAlignment="1">
      <alignment vertical="center" shrinkToFit="1"/>
    </xf>
    <xf numFmtId="41" fontId="52" fillId="2" borderId="41" xfId="13" applyNumberFormat="1" applyFont="1" applyFill="1" applyBorder="1" applyAlignment="1" applyProtection="1">
      <alignment horizontal="center" vertical="center"/>
    </xf>
    <xf numFmtId="41" fontId="52" fillId="2" borderId="41" xfId="13" applyNumberFormat="1" applyFont="1" applyFill="1" applyBorder="1" applyAlignment="1" applyProtection="1">
      <alignment horizontal="center" vertical="center" wrapText="1"/>
    </xf>
    <xf numFmtId="192" fontId="36" fillId="0" borderId="15" xfId="0" applyNumberFormat="1" applyFont="1" applyFill="1" applyBorder="1" applyAlignment="1" applyProtection="1">
      <alignment vertical="center"/>
    </xf>
    <xf numFmtId="192" fontId="36" fillId="0" borderId="31" xfId="0" applyNumberFormat="1" applyFont="1" applyFill="1" applyBorder="1" applyAlignment="1" applyProtection="1">
      <alignment vertical="center"/>
    </xf>
    <xf numFmtId="0" fontId="41" fillId="0" borderId="22" xfId="0" applyFont="1" applyBorder="1" applyAlignment="1">
      <alignment horizontal="distributed" vertical="center"/>
    </xf>
    <xf numFmtId="0" fontId="41" fillId="0" borderId="22" xfId="0" applyFont="1" applyBorder="1" applyAlignment="1">
      <alignment horizontal="center" vertical="center"/>
    </xf>
    <xf numFmtId="41" fontId="41" fillId="0" borderId="76" xfId="0" applyNumberFormat="1" applyFont="1" applyBorder="1" applyAlignment="1">
      <alignment horizontal="center" vertical="center"/>
    </xf>
    <xf numFmtId="10" fontId="41" fillId="0" borderId="76" xfId="0" applyNumberFormat="1" applyFont="1" applyBorder="1" applyAlignment="1">
      <alignment horizontal="center" vertical="center"/>
    </xf>
    <xf numFmtId="0" fontId="41" fillId="0" borderId="35" xfId="0" applyFont="1" applyBorder="1" applyAlignment="1">
      <alignment horizontal="distributed" vertical="center"/>
    </xf>
    <xf numFmtId="41" fontId="41" fillId="0" borderId="35" xfId="0" applyNumberFormat="1" applyFont="1" applyBorder="1" applyAlignment="1">
      <alignment horizontal="center" vertical="center"/>
    </xf>
    <xf numFmtId="10" fontId="41" fillId="0" borderId="35" xfId="0" applyNumberFormat="1" applyFont="1" applyBorder="1" applyAlignment="1">
      <alignment horizontal="center" vertical="center"/>
    </xf>
    <xf numFmtId="41" fontId="41" fillId="0" borderId="5" xfId="0" applyNumberFormat="1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41" fontId="41" fillId="0" borderId="80" xfId="0" applyNumberFormat="1" applyFont="1" applyBorder="1" applyAlignment="1">
      <alignment horizontal="center" vertical="center"/>
    </xf>
    <xf numFmtId="0" fontId="41" fillId="0" borderId="80" xfId="0" applyFont="1" applyBorder="1" applyAlignment="1">
      <alignment horizontal="center" vertical="center"/>
    </xf>
    <xf numFmtId="192" fontId="36" fillId="0" borderId="15" xfId="0" applyNumberFormat="1" applyFont="1" applyFill="1" applyBorder="1" applyAlignment="1" applyProtection="1">
      <alignment horizontal="right" vertical="center"/>
    </xf>
    <xf numFmtId="178" fontId="42" fillId="2" borderId="43" xfId="0" applyNumberFormat="1" applyFont="1" applyFill="1" applyBorder="1" applyAlignment="1" applyProtection="1">
      <alignment horizontal="center" vertical="center"/>
    </xf>
    <xf numFmtId="187" fontId="36" fillId="0" borderId="34" xfId="0" applyNumberFormat="1" applyFont="1" applyFill="1" applyBorder="1" applyAlignment="1" applyProtection="1">
      <alignment horizontal="center" vertical="center"/>
    </xf>
    <xf numFmtId="0" fontId="36" fillId="0" borderId="35" xfId="0" applyNumberFormat="1" applyFont="1" applyFill="1" applyBorder="1" applyAlignment="1" applyProtection="1">
      <alignment vertical="center"/>
    </xf>
    <xf numFmtId="178" fontId="36" fillId="0" borderId="35" xfId="0" applyNumberFormat="1" applyFont="1" applyFill="1" applyBorder="1" applyAlignment="1" applyProtection="1">
      <alignment horizontal="center" vertical="center"/>
    </xf>
    <xf numFmtId="192" fontId="36" fillId="0" borderId="35" xfId="0" applyNumberFormat="1" applyFont="1" applyFill="1" applyBorder="1" applyAlignment="1" applyProtection="1">
      <alignment horizontal="right" vertical="center"/>
    </xf>
    <xf numFmtId="192" fontId="36" fillId="0" borderId="35" xfId="0" applyNumberFormat="1" applyFont="1" applyFill="1" applyBorder="1" applyAlignment="1" applyProtection="1">
      <alignment vertical="center"/>
    </xf>
    <xf numFmtId="178" fontId="36" fillId="0" borderId="36" xfId="0" applyNumberFormat="1" applyFont="1" applyFill="1" applyBorder="1" applyAlignment="1" applyProtection="1">
      <alignment vertical="center"/>
    </xf>
    <xf numFmtId="187" fontId="36" fillId="0" borderId="28" xfId="0" applyNumberFormat="1" applyFont="1" applyFill="1" applyBorder="1" applyAlignment="1" applyProtection="1">
      <alignment horizontal="center" vertical="center"/>
    </xf>
    <xf numFmtId="0" fontId="36" fillId="0" borderId="15" xfId="0" applyNumberFormat="1" applyFont="1" applyFill="1" applyBorder="1" applyAlignment="1" applyProtection="1">
      <alignment vertical="center"/>
    </xf>
    <xf numFmtId="178" fontId="36" fillId="0" borderId="15" xfId="0" applyNumberFormat="1" applyFont="1" applyFill="1" applyBorder="1" applyAlignment="1" applyProtection="1">
      <alignment horizontal="center" vertical="center"/>
    </xf>
    <xf numFmtId="178" fontId="36" fillId="0" borderId="29" xfId="0" applyNumberFormat="1" applyFont="1" applyFill="1" applyBorder="1" applyAlignment="1" applyProtection="1">
      <alignment vertical="center"/>
    </xf>
    <xf numFmtId="0" fontId="36" fillId="0" borderId="15" xfId="0" applyNumberFormat="1" applyFont="1" applyBorder="1" applyAlignment="1">
      <alignment vertical="center"/>
    </xf>
    <xf numFmtId="178" fontId="36" fillId="0" borderId="29" xfId="0" applyNumberFormat="1" applyFont="1" applyBorder="1" applyAlignment="1">
      <alignment vertical="center"/>
    </xf>
    <xf numFmtId="187" fontId="36" fillId="0" borderId="28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9" xfId="0" applyFont="1" applyBorder="1" applyAlignment="1">
      <alignment vertical="center"/>
    </xf>
    <xf numFmtId="187" fontId="36" fillId="0" borderId="30" xfId="0" applyNumberFormat="1" applyFont="1" applyBorder="1" applyAlignment="1">
      <alignment horizontal="center" vertical="center"/>
    </xf>
    <xf numFmtId="0" fontId="36" fillId="0" borderId="31" xfId="0" applyNumberFormat="1" applyFont="1" applyBorder="1" applyAlignment="1">
      <alignment vertical="center"/>
    </xf>
    <xf numFmtId="0" fontId="36" fillId="0" borderId="31" xfId="0" applyFont="1" applyBorder="1" applyAlignment="1">
      <alignment horizontal="center" vertical="center"/>
    </xf>
    <xf numFmtId="192" fontId="36" fillId="0" borderId="31" xfId="0" applyNumberFormat="1" applyFont="1" applyFill="1" applyBorder="1" applyAlignment="1" applyProtection="1">
      <alignment horizontal="right" vertical="center"/>
    </xf>
    <xf numFmtId="0" fontId="36" fillId="0" borderId="32" xfId="0" applyFont="1" applyBorder="1" applyAlignment="1">
      <alignment vertical="center"/>
    </xf>
    <xf numFmtId="0" fontId="43" fillId="0" borderId="0" xfId="10" applyFont="1" applyAlignment="1">
      <alignment horizontal="center" vertical="center"/>
    </xf>
    <xf numFmtId="0" fontId="53" fillId="0" borderId="0" xfId="10" applyFont="1" applyAlignment="1">
      <alignment horizontal="center"/>
    </xf>
    <xf numFmtId="0" fontId="39" fillId="0" borderId="0" xfId="10" applyFont="1" applyAlignment="1">
      <alignment horizontal="left" vertical="center"/>
    </xf>
    <xf numFmtId="0" fontId="38" fillId="0" borderId="0" xfId="10" applyFont="1" applyAlignment="1">
      <alignment horizontal="left" vertical="center" wrapText="1"/>
    </xf>
    <xf numFmtId="0" fontId="54" fillId="0" borderId="0" xfId="10" applyFont="1" applyAlignment="1">
      <alignment horizontal="left" vertical="center"/>
    </xf>
    <xf numFmtId="0" fontId="53" fillId="0" borderId="0" xfId="10" applyFont="1" applyBorder="1" applyAlignment="1">
      <alignment horizontal="center" vertical="center" wrapText="1"/>
    </xf>
    <xf numFmtId="0" fontId="35" fillId="0" borderId="44" xfId="10" applyFont="1" applyBorder="1" applyAlignment="1">
      <alignment horizontal="left" vertical="center" wrapText="1"/>
    </xf>
    <xf numFmtId="0" fontId="35" fillId="0" borderId="45" xfId="10" applyFont="1" applyBorder="1" applyAlignment="1">
      <alignment horizontal="left" vertical="center" wrapText="1"/>
    </xf>
    <xf numFmtId="0" fontId="35" fillId="0" borderId="46" xfId="10" applyFont="1" applyBorder="1" applyAlignment="1">
      <alignment horizontal="left" vertical="center" wrapText="1"/>
    </xf>
    <xf numFmtId="0" fontId="35" fillId="0" borderId="47" xfId="10" applyFont="1" applyBorder="1" applyAlignment="1">
      <alignment horizontal="left" vertical="center" wrapText="1"/>
    </xf>
    <xf numFmtId="0" fontId="35" fillId="0" borderId="48" xfId="10" applyFont="1" applyBorder="1" applyAlignment="1">
      <alignment horizontal="left" vertical="center" wrapText="1"/>
    </xf>
    <xf numFmtId="0" fontId="31" fillId="0" borderId="2" xfId="0" applyFont="1" applyBorder="1" applyAlignment="1">
      <alignment horizontal="right" vertical="center"/>
    </xf>
    <xf numFmtId="0" fontId="40" fillId="0" borderId="70" xfId="0" applyFont="1" applyBorder="1" applyAlignment="1">
      <alignment horizontal="distributed" vertical="center" wrapText="1" shrinkToFit="1"/>
    </xf>
    <xf numFmtId="0" fontId="40" fillId="0" borderId="71" xfId="0" applyFont="1" applyBorder="1" applyAlignment="1">
      <alignment horizontal="distributed" vertical="center" wrapText="1" shrinkToFit="1"/>
    </xf>
    <xf numFmtId="0" fontId="40" fillId="0" borderId="72" xfId="0" applyFont="1" applyBorder="1" applyAlignment="1">
      <alignment horizontal="distributed" vertical="center" wrapText="1" shrinkToFit="1"/>
    </xf>
    <xf numFmtId="0" fontId="55" fillId="0" borderId="0" xfId="0" applyFont="1" applyAlignment="1">
      <alignment horizontal="center" vertical="center"/>
    </xf>
    <xf numFmtId="0" fontId="41" fillId="2" borderId="50" xfId="0" applyFont="1" applyFill="1" applyBorder="1" applyAlignment="1">
      <alignment horizontal="left" vertical="center" wrapText="1"/>
    </xf>
    <xf numFmtId="0" fontId="41" fillId="2" borderId="51" xfId="0" applyFont="1" applyFill="1" applyBorder="1" applyAlignment="1">
      <alignment horizontal="left" vertical="center"/>
    </xf>
    <xf numFmtId="0" fontId="41" fillId="2" borderId="52" xfId="0" applyFont="1" applyFill="1" applyBorder="1" applyAlignment="1">
      <alignment horizontal="left" vertical="center"/>
    </xf>
    <xf numFmtId="0" fontId="41" fillId="2" borderId="53" xfId="0" applyFont="1" applyFill="1" applyBorder="1" applyAlignment="1">
      <alignment horizontal="left" vertical="center"/>
    </xf>
    <xf numFmtId="0" fontId="40" fillId="2" borderId="54" xfId="0" applyFont="1" applyFill="1" applyBorder="1" applyAlignment="1">
      <alignment horizontal="center" vertical="center"/>
    </xf>
    <xf numFmtId="0" fontId="41" fillId="2" borderId="43" xfId="0" applyFont="1" applyFill="1" applyBorder="1" applyAlignment="1">
      <alignment horizontal="center" vertical="center"/>
    </xf>
    <xf numFmtId="0" fontId="41" fillId="2" borderId="54" xfId="0" applyFont="1" applyFill="1" applyBorder="1" applyAlignment="1">
      <alignment horizontal="center" vertical="center" wrapText="1"/>
    </xf>
    <xf numFmtId="0" fontId="41" fillId="2" borderId="55" xfId="0" applyFont="1" applyFill="1" applyBorder="1" applyAlignment="1">
      <alignment horizontal="center" vertical="center"/>
    </xf>
    <xf numFmtId="0" fontId="41" fillId="2" borderId="56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0" fillId="0" borderId="73" xfId="0" applyFont="1" applyBorder="1" applyAlignment="1">
      <alignment horizontal="distributed" vertical="center" shrinkToFit="1"/>
    </xf>
    <xf numFmtId="0" fontId="41" fillId="0" borderId="74" xfId="0" applyFont="1" applyBorder="1" applyAlignment="1">
      <alignment horizontal="distributed" vertical="center" shrinkToFit="1"/>
    </xf>
    <xf numFmtId="0" fontId="41" fillId="0" borderId="75" xfId="0" applyFont="1" applyBorder="1" applyAlignment="1">
      <alignment horizontal="distributed" vertical="center" shrinkToFit="1"/>
    </xf>
    <xf numFmtId="0" fontId="41" fillId="0" borderId="77" xfId="0" applyFont="1" applyBorder="1" applyAlignment="1">
      <alignment horizontal="distributed" vertical="center" shrinkToFit="1"/>
    </xf>
    <xf numFmtId="0" fontId="41" fillId="0" borderId="78" xfId="0" applyFont="1" applyBorder="1" applyAlignment="1">
      <alignment horizontal="distributed" vertical="center" shrinkToFit="1"/>
    </xf>
    <xf numFmtId="0" fontId="41" fillId="0" borderId="79" xfId="0" applyFont="1" applyBorder="1" applyAlignment="1">
      <alignment horizontal="distributed" vertical="center" shrinkToFit="1"/>
    </xf>
    <xf numFmtId="0" fontId="41" fillId="0" borderId="14" xfId="0" applyFont="1" applyBorder="1" applyAlignment="1">
      <alignment horizontal="distributed" vertical="center" shrinkToFit="1"/>
    </xf>
    <xf numFmtId="0" fontId="41" fillId="0" borderId="2" xfId="0" applyFont="1" applyBorder="1" applyAlignment="1">
      <alignment horizontal="distributed" vertical="center" shrinkToFit="1"/>
    </xf>
    <xf numFmtId="0" fontId="41" fillId="0" borderId="66" xfId="0" applyFont="1" applyBorder="1" applyAlignment="1">
      <alignment horizontal="distributed" vertical="center" shrinkToFit="1"/>
    </xf>
    <xf numFmtId="0" fontId="41" fillId="0" borderId="49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distributed" vertical="center" wrapText="1"/>
    </xf>
    <xf numFmtId="0" fontId="40" fillId="0" borderId="68" xfId="0" applyFont="1" applyBorder="1" applyAlignment="1">
      <alignment horizontal="distributed" vertical="center" wrapText="1"/>
    </xf>
    <xf numFmtId="0" fontId="40" fillId="0" borderId="69" xfId="0" applyFont="1" applyBorder="1" applyAlignment="1">
      <alignment horizontal="distributed" vertical="center" wrapText="1"/>
    </xf>
    <xf numFmtId="0" fontId="57" fillId="0" borderId="15" xfId="8" applyFont="1" applyBorder="1" applyAlignment="1">
      <alignment horizontal="center" vertical="center"/>
    </xf>
    <xf numFmtId="0" fontId="58" fillId="2" borderId="59" xfId="13" applyFont="1" applyFill="1" applyBorder="1" applyAlignment="1">
      <alignment horizontal="center" vertical="center"/>
    </xf>
    <xf numFmtId="0" fontId="58" fillId="2" borderId="39" xfId="13" applyFont="1" applyFill="1" applyBorder="1" applyAlignment="1">
      <alignment horizontal="center" vertical="center"/>
    </xf>
    <xf numFmtId="0" fontId="52" fillId="2" borderId="60" xfId="13" applyNumberFormat="1" applyFont="1" applyFill="1" applyBorder="1" applyAlignment="1" applyProtection="1">
      <alignment horizontal="center" vertical="center"/>
    </xf>
    <xf numFmtId="0" fontId="52" fillId="2" borderId="61" xfId="13" applyNumberFormat="1" applyFont="1" applyFill="1" applyBorder="1" applyAlignment="1" applyProtection="1">
      <alignment horizontal="center" vertical="center"/>
    </xf>
    <xf numFmtId="0" fontId="52" fillId="2" borderId="62" xfId="13" applyNumberFormat="1" applyFont="1" applyFill="1" applyBorder="1" applyAlignment="1" applyProtection="1">
      <alignment horizontal="center" vertical="center"/>
    </xf>
    <xf numFmtId="0" fontId="52" fillId="2" borderId="63" xfId="13" applyNumberFormat="1" applyFont="1" applyFill="1" applyBorder="1" applyAlignment="1" applyProtection="1">
      <alignment horizontal="center" vertical="center"/>
    </xf>
    <xf numFmtId="0" fontId="52" fillId="2" borderId="57" xfId="13" applyNumberFormat="1" applyFont="1" applyFill="1" applyBorder="1" applyAlignment="1" applyProtection="1">
      <alignment horizontal="center" vertical="center"/>
    </xf>
    <xf numFmtId="0" fontId="52" fillId="2" borderId="58" xfId="13" applyNumberFormat="1" applyFont="1" applyFill="1" applyBorder="1" applyAlignment="1" applyProtection="1">
      <alignment horizontal="center" vertical="center"/>
    </xf>
    <xf numFmtId="0" fontId="57" fillId="0" borderId="0" xfId="8" applyFont="1" applyBorder="1" applyAlignment="1">
      <alignment horizontal="center" vertical="center"/>
    </xf>
    <xf numFmtId="178" fontId="42" fillId="2" borderId="64" xfId="0" applyNumberFormat="1" applyFont="1" applyFill="1" applyBorder="1" applyAlignment="1" applyProtection="1">
      <alignment horizontal="center" vertical="center"/>
    </xf>
    <xf numFmtId="178" fontId="42" fillId="2" borderId="54" xfId="0" applyNumberFormat="1" applyFont="1" applyFill="1" applyBorder="1" applyAlignment="1" applyProtection="1">
      <alignment horizontal="center" vertical="center"/>
    </xf>
    <xf numFmtId="178" fontId="20" fillId="0" borderId="0" xfId="0" applyNumberFormat="1" applyFont="1" applyFill="1" applyAlignment="1" applyProtection="1">
      <alignment horizontal="center" vertical="center"/>
    </xf>
    <xf numFmtId="178" fontId="13" fillId="0" borderId="0" xfId="0" applyNumberFormat="1" applyFont="1" applyFill="1" applyAlignment="1" applyProtection="1">
      <alignment horizontal="center" vertical="center"/>
    </xf>
    <xf numFmtId="178" fontId="42" fillId="2" borderId="65" xfId="0" applyNumberFormat="1" applyFont="1" applyFill="1" applyBorder="1" applyAlignment="1" applyProtection="1">
      <alignment horizontal="center" vertical="center"/>
    </xf>
    <xf numFmtId="178" fontId="42" fillId="2" borderId="43" xfId="0" applyNumberFormat="1" applyFont="1" applyFill="1" applyBorder="1" applyAlignment="1" applyProtection="1">
      <alignment horizontal="center" vertical="center"/>
    </xf>
    <xf numFmtId="178" fontId="42" fillId="2" borderId="55" xfId="0" applyNumberFormat="1" applyFont="1" applyFill="1" applyBorder="1" applyAlignment="1" applyProtection="1">
      <alignment horizontal="center" vertical="center"/>
    </xf>
    <xf numFmtId="178" fontId="42" fillId="2" borderId="56" xfId="0" applyNumberFormat="1" applyFont="1" applyFill="1" applyBorder="1" applyAlignment="1" applyProtection="1">
      <alignment horizontal="center" vertical="center"/>
    </xf>
  </cellXfs>
  <cellStyles count="14">
    <cellStyle name="쉼표 [0]" xfId="1" builtinId="6"/>
    <cellStyle name="쉼표 [0] 2" xfId="2"/>
    <cellStyle name="쉼표 [0] 3" xfId="3"/>
    <cellStyle name="쉼표 [0] 4" xfId="4"/>
    <cellStyle name="쉼표 [0]_계약서류" xfId="5"/>
    <cellStyle name="스타일 1" xfId="6"/>
    <cellStyle name="통화 [0] 2" xfId="7"/>
    <cellStyle name="표준" xfId="0" builtinId="0"/>
    <cellStyle name="표준 2" xfId="8"/>
    <cellStyle name="표준 2 2" xfId="9"/>
    <cellStyle name="표준 3" xfId="10"/>
    <cellStyle name="표준 5" xfId="11"/>
    <cellStyle name="표준 6" xfId="12"/>
    <cellStyle name="표준_계약서류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</xdr:colOff>
      <xdr:row>4</xdr:row>
      <xdr:rowOff>27215</xdr:rowOff>
    </xdr:from>
    <xdr:to>
      <xdr:col>3</xdr:col>
      <xdr:colOff>0</xdr:colOff>
      <xdr:row>4</xdr:row>
      <xdr:rowOff>180974</xdr:rowOff>
    </xdr:to>
    <xdr:sp macro="" textlink="">
      <xdr:nvSpPr>
        <xdr:cNvPr id="2" name="직사각형 1"/>
        <xdr:cNvSpPr/>
      </xdr:nvSpPr>
      <xdr:spPr>
        <a:xfrm>
          <a:off x="2480038" y="2639786"/>
          <a:ext cx="1534069" cy="1537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ko-KR" altLang="en-US"/>
        </a:p>
      </xdr:txBody>
    </xdr:sp>
    <xdr:clientData/>
  </xdr:twoCellAnchor>
  <xdr:twoCellAnchor>
    <xdr:from>
      <xdr:col>3</xdr:col>
      <xdr:colOff>27214</xdr:colOff>
      <xdr:row>10</xdr:row>
      <xdr:rowOff>13607</xdr:rowOff>
    </xdr:from>
    <xdr:to>
      <xdr:col>6</xdr:col>
      <xdr:colOff>0</xdr:colOff>
      <xdr:row>10</xdr:row>
      <xdr:rowOff>176892</xdr:rowOff>
    </xdr:to>
    <xdr:sp macro="" textlink="">
      <xdr:nvSpPr>
        <xdr:cNvPr id="3" name="직사각형 2"/>
        <xdr:cNvSpPr/>
      </xdr:nvSpPr>
      <xdr:spPr>
        <a:xfrm>
          <a:off x="4789714" y="4694464"/>
          <a:ext cx="6871607" cy="16328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ko-KR" altLang="en-US"/>
        </a:p>
      </xdr:txBody>
    </xdr:sp>
    <xdr:clientData/>
  </xdr:twoCellAnchor>
  <xdr:twoCellAnchor>
    <xdr:from>
      <xdr:col>2</xdr:col>
      <xdr:colOff>802822</xdr:colOff>
      <xdr:row>7</xdr:row>
      <xdr:rowOff>1</xdr:rowOff>
    </xdr:from>
    <xdr:to>
      <xdr:col>5</xdr:col>
      <xdr:colOff>1333501</xdr:colOff>
      <xdr:row>7</xdr:row>
      <xdr:rowOff>163287</xdr:rowOff>
    </xdr:to>
    <xdr:sp macro="" textlink="">
      <xdr:nvSpPr>
        <xdr:cNvPr id="4" name="직사각형 3"/>
        <xdr:cNvSpPr/>
      </xdr:nvSpPr>
      <xdr:spPr>
        <a:xfrm>
          <a:off x="3265715" y="3646715"/>
          <a:ext cx="7429500" cy="16328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ko-KR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&#45380;/3.&#44277;&#49324;/&#54620;&#49849;&#51068;(&#44277;&#49324;)/2017&#45380;%20&#50504;&#50577;&#52380;(&#44397;&#44032;&#54616;&#52380;)&#50976;&#49688;&#55120;&#47492;%20&#44060;&#49440;&#51012;%20&#50948;&#54620;%20&#51456;&#49444;&#44277;&#49324;(&#44277;&#49324;)/&#44277;&#49324;/2017&#45380;%20&#50504;&#50577;&#52380;%20&#50976;&#49688;&#55120;&#47492;%20&#44060;&#49440;&#51012;%20&#50948;&#54620;%20&#51456;&#49444;&#44277;&#49324;/2017&#45380;%20&#50504;&#50577;&#52380;%20&#50976;&#49688;&#55120;&#47492;%20&#44060;&#49440;&#51012;%20&#50948;&#54620;%20&#51456;&#49444;&#44277;&#49324;(&#46020;&#48708;)/2017&#45380;%20&#50504;&#50577;&#52380;%20&#50976;&#49688;&#55120;&#47492;%20&#44060;&#49440;&#51012;%20&#50948;&#54620;%20&#51456;&#49444;&#44277;&#49324;%20&#49444;&#44228;&#45236;&#50669;&#49436;(&#52572;&#51333;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"/>
      <sheetName val="예정공정표"/>
      <sheetName val="설계설명서"/>
      <sheetName val="원가계산서"/>
      <sheetName val="내역서"/>
      <sheetName val="퇴적토 및 벌개제근 수량산출서"/>
      <sheetName val="오탁방지막 설치 및 해체"/>
      <sheetName val="소운반 (구군포교 하류 2.36km, 호계대교까지)"/>
      <sheetName val="일위대가목록"/>
      <sheetName val="일위대가_호표"/>
      <sheetName val="일위대가_산근"/>
      <sheetName val="중기사용료목록"/>
      <sheetName val="중기사용료"/>
      <sheetName val="중기기초자료"/>
      <sheetName val="노임단가"/>
      <sheetName val="경비"/>
      <sheetName val="전역변수"/>
      <sheetName val="중기전역변수"/>
      <sheetName val="Sheet2"/>
    </sheetNames>
    <sheetDataSet>
      <sheetData sheetId="0" refreshError="1">
        <row r="9">
          <cell r="D9" t="str">
            <v>퇴적토 준설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8"/>
  <sheetViews>
    <sheetView tabSelected="1" view="pageBreakPreview" zoomScaleNormal="100" zoomScaleSheetLayoutView="100" workbookViewId="0">
      <selection sqref="A1:I1"/>
    </sheetView>
  </sheetViews>
  <sheetFormatPr defaultColWidth="8.85546875" defaultRowHeight="11.25"/>
  <cols>
    <col min="1" max="1" width="5.7109375" style="35" customWidth="1"/>
    <col min="2" max="2" width="11.28515625" style="35" customWidth="1"/>
    <col min="3" max="3" width="6.140625" style="35" customWidth="1"/>
    <col min="4" max="4" width="17.5703125" style="35" customWidth="1"/>
    <col min="5" max="5" width="8.7109375" style="35" customWidth="1"/>
    <col min="6" max="6" width="9.7109375" style="35" customWidth="1"/>
    <col min="7" max="7" width="10.28515625" style="35" customWidth="1"/>
    <col min="8" max="8" width="7.28515625" style="35" customWidth="1"/>
    <col min="9" max="9" width="20.7109375" style="35" customWidth="1"/>
    <col min="10" max="16384" width="8.85546875" style="35"/>
  </cols>
  <sheetData>
    <row r="1" spans="1:9" ht="38.25">
      <c r="A1" s="204" t="s">
        <v>36</v>
      </c>
      <c r="B1" s="204"/>
      <c r="C1" s="204"/>
      <c r="D1" s="204"/>
      <c r="E1" s="204"/>
      <c r="F1" s="204"/>
      <c r="G1" s="204"/>
      <c r="H1" s="204"/>
      <c r="I1" s="204"/>
    </row>
    <row r="2" spans="1:9" s="36" customFormat="1" ht="35.1" customHeight="1">
      <c r="A2" s="40" t="s">
        <v>37</v>
      </c>
      <c r="B2" s="40"/>
      <c r="C2" s="205" t="s">
        <v>178</v>
      </c>
      <c r="D2" s="205"/>
      <c r="E2" s="205"/>
      <c r="F2" s="205"/>
      <c r="G2" s="205"/>
      <c r="H2" s="205"/>
      <c r="I2" s="205"/>
    </row>
    <row r="3" spans="1:9" s="36" customFormat="1" ht="47.45" customHeight="1">
      <c r="A3" s="40" t="s">
        <v>38</v>
      </c>
      <c r="B3" s="41"/>
      <c r="C3" s="206" t="s">
        <v>159</v>
      </c>
      <c r="D3" s="206"/>
      <c r="E3" s="206"/>
      <c r="F3" s="206"/>
      <c r="G3" s="206"/>
      <c r="H3" s="206"/>
      <c r="I3" s="206"/>
    </row>
    <row r="4" spans="1:9" s="36" customFormat="1" ht="30" customHeight="1">
      <c r="A4" s="40" t="s">
        <v>39</v>
      </c>
      <c r="B4" s="42"/>
      <c r="C4" s="207" t="s">
        <v>142</v>
      </c>
      <c r="D4" s="207"/>
      <c r="E4" s="207"/>
      <c r="F4" s="207"/>
      <c r="G4" s="207"/>
      <c r="H4" s="207"/>
      <c r="I4" s="207"/>
    </row>
    <row r="5" spans="1:9" s="36" customFormat="1" ht="30" customHeight="1">
      <c r="A5" s="40"/>
      <c r="B5" s="42"/>
      <c r="C5" s="207" t="s">
        <v>143</v>
      </c>
      <c r="D5" s="207"/>
      <c r="E5" s="207"/>
      <c r="F5" s="207"/>
      <c r="G5" s="207"/>
      <c r="H5" s="207"/>
      <c r="I5" s="207"/>
    </row>
    <row r="6" spans="1:9" s="36" customFormat="1" ht="30" customHeight="1">
      <c r="A6" s="40"/>
      <c r="B6" s="42"/>
      <c r="C6" s="41"/>
      <c r="D6" s="42"/>
      <c r="E6" s="42"/>
      <c r="F6" s="42"/>
      <c r="G6" s="42"/>
      <c r="H6" s="42"/>
      <c r="I6" s="41"/>
    </row>
    <row r="7" spans="1:9" s="36" customFormat="1" ht="35.1" customHeight="1">
      <c r="A7" s="40" t="s">
        <v>40</v>
      </c>
      <c r="B7" s="41"/>
      <c r="C7" s="41"/>
      <c r="D7" s="41"/>
      <c r="E7" s="41"/>
      <c r="F7" s="41"/>
      <c r="G7" s="41"/>
      <c r="H7" s="41"/>
      <c r="I7" s="41"/>
    </row>
    <row r="8" spans="1:9" s="36" customFormat="1" ht="30" customHeight="1">
      <c r="A8" s="43" t="s">
        <v>41</v>
      </c>
      <c r="B8" s="44" t="str">
        <f>[1]갑지!D9</f>
        <v>퇴적토 준설</v>
      </c>
      <c r="C8" s="44"/>
      <c r="D8" s="44"/>
      <c r="E8" s="45"/>
      <c r="F8" s="46"/>
      <c r="G8" s="47">
        <v>3600</v>
      </c>
      <c r="H8" s="48" t="s">
        <v>14</v>
      </c>
      <c r="I8" s="41"/>
    </row>
    <row r="9" spans="1:9" s="36" customFormat="1" ht="30" customHeight="1">
      <c r="A9" s="43" t="s">
        <v>42</v>
      </c>
      <c r="B9" s="44" t="s">
        <v>133</v>
      </c>
      <c r="C9" s="44"/>
      <c r="D9" s="44"/>
      <c r="E9" s="45"/>
      <c r="F9" s="46"/>
      <c r="G9" s="47">
        <v>1200</v>
      </c>
      <c r="H9" s="48" t="s">
        <v>145</v>
      </c>
      <c r="I9" s="41"/>
    </row>
    <row r="10" spans="1:9" s="36" customFormat="1" ht="30" customHeight="1">
      <c r="A10" s="43" t="s">
        <v>129</v>
      </c>
      <c r="B10" s="44" t="s">
        <v>130</v>
      </c>
      <c r="C10" s="44"/>
      <c r="D10" s="44"/>
      <c r="E10" s="45"/>
      <c r="F10" s="46"/>
      <c r="G10" s="47">
        <v>60</v>
      </c>
      <c r="H10" s="48" t="s">
        <v>67</v>
      </c>
      <c r="I10" s="41"/>
    </row>
    <row r="11" spans="1:9" s="36" customFormat="1" ht="35.1" customHeight="1">
      <c r="A11" s="40" t="s">
        <v>73</v>
      </c>
      <c r="B11" s="41"/>
      <c r="C11" s="41"/>
      <c r="D11" s="203" t="s">
        <v>146</v>
      </c>
      <c r="E11" s="203"/>
      <c r="F11" s="203"/>
      <c r="G11" s="41" t="s">
        <v>43</v>
      </c>
      <c r="H11" s="41"/>
      <c r="I11" s="41"/>
    </row>
    <row r="12" spans="1:9" s="36" customFormat="1" ht="35.1" customHeight="1">
      <c r="A12" s="40" t="s">
        <v>44</v>
      </c>
      <c r="B12" s="41"/>
      <c r="C12" s="41"/>
      <c r="D12" s="41"/>
      <c r="E12" s="41"/>
      <c r="F12" s="41"/>
      <c r="G12" s="41"/>
      <c r="H12" s="41"/>
      <c r="I12" s="41"/>
    </row>
    <row r="13" spans="1:9" s="36" customFormat="1" ht="35.1" customHeight="1">
      <c r="A13" s="49" t="s">
        <v>45</v>
      </c>
      <c r="B13" s="41" t="s">
        <v>131</v>
      </c>
      <c r="C13" s="41"/>
      <c r="D13" s="41"/>
      <c r="E13" s="41"/>
      <c r="F13" s="41"/>
      <c r="G13" s="41"/>
      <c r="H13" s="41"/>
      <c r="I13" s="41"/>
    </row>
    <row r="14" spans="1:9" s="36" customFormat="1" ht="35.1" customHeight="1">
      <c r="A14" s="49"/>
      <c r="B14" s="42" t="s">
        <v>46</v>
      </c>
      <c r="C14" s="41"/>
      <c r="D14" s="41"/>
      <c r="E14" s="41"/>
      <c r="F14" s="41"/>
      <c r="G14" s="41"/>
      <c r="H14" s="41"/>
      <c r="I14" s="41"/>
    </row>
    <row r="15" spans="1:9" s="36" customFormat="1" ht="35.1" customHeight="1">
      <c r="A15" s="49" t="s">
        <v>47</v>
      </c>
      <c r="B15" s="41" t="s">
        <v>48</v>
      </c>
      <c r="C15" s="41"/>
      <c r="D15" s="41"/>
      <c r="E15" s="41"/>
      <c r="F15" s="41"/>
      <c r="G15" s="41"/>
      <c r="H15" s="41"/>
      <c r="I15" s="41"/>
    </row>
    <row r="16" spans="1:9" s="36" customFormat="1" ht="35.1" customHeight="1">
      <c r="A16" s="49" t="s">
        <v>49</v>
      </c>
      <c r="B16" s="41" t="s">
        <v>50</v>
      </c>
      <c r="C16" s="41"/>
      <c r="D16" s="41"/>
      <c r="E16" s="41"/>
      <c r="F16" s="41"/>
      <c r="G16" s="41"/>
      <c r="H16" s="41"/>
      <c r="I16" s="41"/>
    </row>
    <row r="17" spans="1:9" s="36" customFormat="1" ht="35.1" customHeight="1">
      <c r="A17" s="49" t="s">
        <v>51</v>
      </c>
      <c r="B17" s="41" t="s">
        <v>52</v>
      </c>
      <c r="C17" s="41"/>
      <c r="D17" s="41"/>
      <c r="E17" s="41"/>
      <c r="F17" s="41"/>
      <c r="G17" s="41"/>
      <c r="H17" s="41"/>
      <c r="I17" s="41"/>
    </row>
    <row r="18" spans="1:9" s="36" customFormat="1" ht="30" customHeight="1">
      <c r="A18" s="40" t="s">
        <v>53</v>
      </c>
      <c r="B18" s="41"/>
      <c r="C18" s="41"/>
      <c r="D18" s="41"/>
      <c r="E18" s="41"/>
      <c r="F18" s="41"/>
      <c r="G18" s="41"/>
      <c r="H18" s="41"/>
      <c r="I18" s="41"/>
    </row>
    <row r="19" spans="1:9" s="36" customFormat="1" ht="30" customHeight="1">
      <c r="A19" s="86" t="s">
        <v>132</v>
      </c>
      <c r="B19" s="41"/>
      <c r="C19" s="41"/>
      <c r="D19" s="41"/>
      <c r="E19" s="41"/>
      <c r="F19" s="41"/>
      <c r="G19" s="41"/>
      <c r="H19" s="41"/>
      <c r="I19" s="41"/>
    </row>
    <row r="20" spans="1:9" s="36" customFormat="1" ht="30" customHeight="1">
      <c r="A20" s="49" t="s">
        <v>54</v>
      </c>
      <c r="B20" s="41"/>
      <c r="C20" s="41"/>
      <c r="D20" s="41"/>
      <c r="E20" s="41"/>
      <c r="F20" s="41"/>
      <c r="G20" s="41"/>
      <c r="H20" s="41"/>
      <c r="I20" s="41"/>
    </row>
    <row r="21" spans="1:9" s="36" customFormat="1" ht="30" customHeight="1">
      <c r="A21" s="49" t="s">
        <v>55</v>
      </c>
      <c r="B21" s="41"/>
      <c r="C21" s="41"/>
      <c r="D21" s="41"/>
      <c r="E21" s="41"/>
      <c r="F21" s="41"/>
      <c r="G21" s="41"/>
      <c r="H21" s="41"/>
      <c r="I21" s="41"/>
    </row>
    <row r="22" spans="1:9" s="36" customFormat="1" ht="30" customHeight="1">
      <c r="A22" s="49" t="s">
        <v>56</v>
      </c>
      <c r="B22" s="41"/>
      <c r="C22" s="41"/>
      <c r="D22" s="41"/>
      <c r="E22" s="41"/>
      <c r="F22" s="41"/>
      <c r="G22" s="41"/>
      <c r="H22" s="41"/>
      <c r="I22" s="41"/>
    </row>
    <row r="23" spans="1:9" s="36" customFormat="1" ht="30" customHeight="1">
      <c r="A23" s="49" t="s">
        <v>57</v>
      </c>
      <c r="B23" s="41"/>
      <c r="C23" s="41"/>
      <c r="D23" s="41"/>
      <c r="E23" s="41"/>
      <c r="F23" s="41"/>
      <c r="G23" s="41"/>
      <c r="H23" s="41"/>
      <c r="I23" s="41"/>
    </row>
    <row r="24" spans="1:9" s="38" customFormat="1" ht="16.5">
      <c r="A24" s="37"/>
    </row>
    <row r="25" spans="1:9" s="38" customFormat="1" ht="16.5">
      <c r="A25" s="37"/>
    </row>
    <row r="26" spans="1:9" s="38" customFormat="1" ht="16.5">
      <c r="A26" s="37"/>
    </row>
    <row r="27" spans="1:9" s="38" customFormat="1" ht="16.5">
      <c r="A27" s="37"/>
    </row>
    <row r="28" spans="1:9" s="38" customFormat="1" ht="16.5">
      <c r="A28" s="37"/>
    </row>
    <row r="29" spans="1:9" s="38" customFormat="1" ht="16.5">
      <c r="A29" s="37"/>
    </row>
    <row r="30" spans="1:9" s="38" customFormat="1" ht="16.5">
      <c r="A30" s="37"/>
    </row>
    <row r="31" spans="1:9" s="38" customFormat="1" ht="16.5">
      <c r="A31" s="37"/>
    </row>
    <row r="32" spans="1:9" s="38" customFormat="1" ht="16.5">
      <c r="A32" s="37"/>
    </row>
    <row r="33" s="38" customFormat="1" ht="16.5"/>
    <row r="34" s="38" customFormat="1" ht="16.5"/>
    <row r="35" s="38" customFormat="1" ht="16.5"/>
    <row r="36" s="38" customFormat="1" ht="16.5"/>
    <row r="37" s="38" customFormat="1" ht="16.5"/>
    <row r="38" s="38" customFormat="1" ht="16.5"/>
  </sheetData>
  <mergeCells count="6">
    <mergeCell ref="D11:F11"/>
    <mergeCell ref="A1:I1"/>
    <mergeCell ref="C2:I2"/>
    <mergeCell ref="C3:I3"/>
    <mergeCell ref="C4:I4"/>
    <mergeCell ref="C5:I5"/>
  </mergeCells>
  <phoneticPr fontId="5" type="noConversion"/>
  <pageMargins left="0.7" right="0.7" top="0.75" bottom="0.75" header="0.3" footer="0.3"/>
  <pageSetup paperSize="9" scale="9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G12"/>
  <sheetViews>
    <sheetView view="pageBreakPreview" topLeftCell="B1" zoomScale="70" zoomScaleNormal="100" zoomScaleSheetLayoutView="70" workbookViewId="0">
      <selection activeCell="B1" sqref="B1:G1"/>
    </sheetView>
  </sheetViews>
  <sheetFormatPr defaultColWidth="8.85546875" defaultRowHeight="12"/>
  <cols>
    <col min="1" max="1" width="10.7109375" style="17" customWidth="1"/>
    <col min="2" max="2" width="26.140625" style="17" customWidth="1"/>
    <col min="3" max="6" width="34.5703125" style="17" customWidth="1"/>
    <col min="7" max="7" width="14.5703125" style="17" customWidth="1"/>
    <col min="8" max="16384" width="8.85546875" style="17"/>
  </cols>
  <sheetData>
    <row r="1" spans="2:7" s="18" customFormat="1" ht="71.45" customHeight="1">
      <c r="B1" s="208" t="s">
        <v>58</v>
      </c>
      <c r="C1" s="208"/>
      <c r="D1" s="208"/>
      <c r="E1" s="208"/>
      <c r="F1" s="208"/>
      <c r="G1" s="208"/>
    </row>
    <row r="2" spans="2:7" s="19" customFormat="1" ht="51" customHeight="1" thickBot="1">
      <c r="B2" s="92" t="s">
        <v>59</v>
      </c>
      <c r="C2" s="92" t="s">
        <v>178</v>
      </c>
      <c r="D2" s="90"/>
      <c r="E2" s="90"/>
      <c r="F2" s="90"/>
      <c r="G2" s="91"/>
    </row>
    <row r="3" spans="2:7" s="20" customFormat="1" ht="50.1" customHeight="1" thickBot="1">
      <c r="B3" s="87" t="s">
        <v>60</v>
      </c>
      <c r="C3" s="88">
        <v>7</v>
      </c>
      <c r="D3" s="88">
        <v>14</v>
      </c>
      <c r="E3" s="88">
        <v>21</v>
      </c>
      <c r="F3" s="88">
        <v>28</v>
      </c>
      <c r="G3" s="89" t="s">
        <v>61</v>
      </c>
    </row>
    <row r="4" spans="2:7" s="20" customFormat="1" ht="33" customHeight="1" thickTop="1">
      <c r="B4" s="209" t="s">
        <v>62</v>
      </c>
      <c r="C4" s="21"/>
      <c r="D4" s="21"/>
      <c r="E4" s="21"/>
      <c r="F4" s="21"/>
      <c r="G4" s="22"/>
    </row>
    <row r="5" spans="2:7" s="20" customFormat="1" ht="15" customHeight="1">
      <c r="B5" s="209"/>
      <c r="C5" s="23"/>
      <c r="D5" s="23"/>
      <c r="E5" s="23"/>
      <c r="F5" s="23"/>
      <c r="G5" s="22"/>
    </row>
    <row r="6" spans="2:7" s="20" customFormat="1" ht="33" customHeight="1">
      <c r="B6" s="210"/>
      <c r="C6" s="24"/>
      <c r="D6" s="24"/>
      <c r="E6" s="24"/>
      <c r="F6" s="24"/>
      <c r="G6" s="25"/>
    </row>
    <row r="7" spans="2:7" s="20" customFormat="1" ht="33" customHeight="1">
      <c r="B7" s="211" t="s">
        <v>63</v>
      </c>
      <c r="C7" s="26"/>
      <c r="D7" s="27"/>
      <c r="E7" s="27"/>
      <c r="F7" s="27"/>
      <c r="G7" s="28"/>
    </row>
    <row r="8" spans="2:7" s="20" customFormat="1" ht="15" customHeight="1">
      <c r="B8" s="209"/>
      <c r="C8" s="23"/>
      <c r="D8" s="23"/>
      <c r="E8" s="23"/>
      <c r="F8" s="23"/>
      <c r="G8" s="22"/>
    </row>
    <row r="9" spans="2:7" s="20" customFormat="1" ht="33" customHeight="1">
      <c r="B9" s="212"/>
      <c r="C9" s="29"/>
      <c r="D9" s="30"/>
      <c r="E9" s="30"/>
      <c r="F9" s="30"/>
      <c r="G9" s="25"/>
    </row>
    <row r="10" spans="2:7" ht="33" customHeight="1">
      <c r="B10" s="209" t="s">
        <v>64</v>
      </c>
      <c r="C10" s="23"/>
      <c r="D10" s="23"/>
      <c r="E10" s="23"/>
      <c r="F10" s="23"/>
      <c r="G10" s="22"/>
    </row>
    <row r="11" spans="2:7" ht="14.45" customHeight="1">
      <c r="B11" s="209"/>
      <c r="C11" s="23"/>
      <c r="D11" s="23"/>
      <c r="E11" s="23"/>
      <c r="F11" s="23"/>
      <c r="G11" s="22"/>
    </row>
    <row r="12" spans="2:7" ht="33" customHeight="1" thickBot="1">
      <c r="B12" s="213"/>
      <c r="C12" s="31"/>
      <c r="D12" s="31"/>
      <c r="E12" s="31"/>
      <c r="F12" s="31"/>
      <c r="G12" s="32"/>
    </row>
  </sheetData>
  <mergeCells count="4">
    <mergeCell ref="B1:G1"/>
    <mergeCell ref="B4:B6"/>
    <mergeCell ref="B7:B9"/>
    <mergeCell ref="B10:B12"/>
  </mergeCells>
  <phoneticPr fontId="5" type="noConversion"/>
  <pageMargins left="0.7" right="0.7" top="0.75" bottom="0.75" header="0.3" footer="0.3"/>
  <pageSetup paperSize="9" scale="7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8"/>
  <sheetViews>
    <sheetView view="pageBreakPreview" zoomScaleNormal="100" zoomScaleSheetLayoutView="100" workbookViewId="0">
      <selection activeCell="E19" sqref="E19"/>
    </sheetView>
  </sheetViews>
  <sheetFormatPr defaultRowHeight="20.100000000000001" customHeight="1"/>
  <cols>
    <col min="1" max="2" width="5.7109375" style="7" customWidth="1"/>
    <col min="3" max="3" width="30.7109375" style="7" customWidth="1"/>
    <col min="4" max="4" width="18.7109375" style="7" customWidth="1"/>
    <col min="5" max="5" width="37.7109375" style="7" bestFit="1" customWidth="1"/>
    <col min="6" max="6" width="11.140625" style="7" hidden="1" customWidth="1"/>
    <col min="7" max="16384" width="9.140625" style="7"/>
  </cols>
  <sheetData>
    <row r="1" spans="1:8" ht="38.25" customHeight="1">
      <c r="A1" s="218" t="s">
        <v>104</v>
      </c>
      <c r="B1" s="218"/>
      <c r="C1" s="218"/>
      <c r="D1" s="218"/>
      <c r="E1" s="218"/>
      <c r="F1" s="218"/>
    </row>
    <row r="2" spans="1:8" ht="20.100000000000001" customHeight="1">
      <c r="A2" s="4"/>
      <c r="B2" s="4"/>
      <c r="C2" s="4"/>
      <c r="D2" s="4"/>
      <c r="E2" s="4"/>
      <c r="F2" s="4"/>
    </row>
    <row r="3" spans="1:8" ht="20.100000000000001" customHeight="1">
      <c r="A3" s="228"/>
      <c r="B3" s="228"/>
      <c r="C3" s="228"/>
      <c r="D3" s="228"/>
      <c r="E3" s="228"/>
      <c r="F3" s="228"/>
      <c r="G3" s="39"/>
      <c r="H3" s="39"/>
    </row>
    <row r="4" spans="1:8" ht="20.100000000000001" customHeight="1" thickBot="1">
      <c r="A4" s="5"/>
      <c r="B4" s="5"/>
      <c r="C4" s="5"/>
      <c r="D4" s="214" t="s">
        <v>147</v>
      </c>
      <c r="E4" s="214"/>
      <c r="F4" s="214"/>
    </row>
    <row r="5" spans="1:8" ht="20.100000000000001" customHeight="1">
      <c r="A5" s="219" t="s">
        <v>105</v>
      </c>
      <c r="B5" s="220"/>
      <c r="C5" s="220"/>
      <c r="D5" s="223" t="s">
        <v>24</v>
      </c>
      <c r="E5" s="225" t="s">
        <v>106</v>
      </c>
      <c r="F5" s="226" t="s">
        <v>107</v>
      </c>
    </row>
    <row r="6" spans="1:8" ht="20.100000000000001" customHeight="1" thickBot="1">
      <c r="A6" s="221"/>
      <c r="B6" s="222"/>
      <c r="C6" s="222"/>
      <c r="D6" s="224"/>
      <c r="E6" s="224"/>
      <c r="F6" s="227"/>
    </row>
    <row r="7" spans="1:8" ht="20.100000000000001" customHeight="1" thickTop="1">
      <c r="A7" s="238" t="s">
        <v>108</v>
      </c>
      <c r="B7" s="241" t="s">
        <v>22</v>
      </c>
      <c r="C7" s="82" t="s">
        <v>122</v>
      </c>
      <c r="D7" s="51">
        <f>내역서!J6</f>
        <v>0</v>
      </c>
      <c r="E7" s="52"/>
      <c r="F7" s="53"/>
      <c r="G7" s="12"/>
    </row>
    <row r="8" spans="1:8" ht="20.100000000000001" customHeight="1">
      <c r="A8" s="239"/>
      <c r="B8" s="242"/>
      <c r="C8" s="170" t="s">
        <v>109</v>
      </c>
      <c r="D8" s="64"/>
      <c r="E8" s="171"/>
      <c r="F8" s="56"/>
      <c r="G8" s="12"/>
    </row>
    <row r="9" spans="1:8" ht="20.100000000000001" customHeight="1">
      <c r="A9" s="239"/>
      <c r="B9" s="243"/>
      <c r="C9" s="83" t="s">
        <v>110</v>
      </c>
      <c r="D9" s="84">
        <f>SUM(D7:D8)</f>
        <v>0</v>
      </c>
      <c r="E9" s="85" t="s">
        <v>25</v>
      </c>
      <c r="F9" s="59"/>
      <c r="G9" s="12"/>
    </row>
    <row r="10" spans="1:8" ht="20.100000000000001" customHeight="1">
      <c r="A10" s="239"/>
      <c r="B10" s="244" t="s">
        <v>23</v>
      </c>
      <c r="C10" s="60" t="s">
        <v>111</v>
      </c>
      <c r="D10" s="61">
        <f>내역서!H6</f>
        <v>0</v>
      </c>
      <c r="E10" s="62"/>
      <c r="F10" s="63"/>
      <c r="G10" s="12"/>
    </row>
    <row r="11" spans="1:8" ht="20.100000000000001" customHeight="1">
      <c r="A11" s="239"/>
      <c r="B11" s="242"/>
      <c r="C11" s="170" t="s">
        <v>112</v>
      </c>
      <c r="D11" s="64">
        <f>내역서!F7</f>
        <v>0</v>
      </c>
      <c r="E11" s="171" t="str">
        <f>내역서!B7</f>
        <v>[직노] x 13.8%</v>
      </c>
      <c r="F11" s="56"/>
      <c r="G11" s="12"/>
    </row>
    <row r="12" spans="1:8" ht="20.100000000000001" customHeight="1">
      <c r="A12" s="239"/>
      <c r="B12" s="245"/>
      <c r="C12" s="174" t="s">
        <v>110</v>
      </c>
      <c r="D12" s="175">
        <f>SUM(D10+D11)</f>
        <v>0</v>
      </c>
      <c r="E12" s="176" t="s">
        <v>25</v>
      </c>
      <c r="F12" s="65"/>
      <c r="G12" s="12"/>
    </row>
    <row r="13" spans="1:8" ht="20.100000000000001" customHeight="1">
      <c r="A13" s="239"/>
      <c r="B13" s="246" t="s">
        <v>156</v>
      </c>
      <c r="C13" s="54" t="s">
        <v>113</v>
      </c>
      <c r="D13" s="51">
        <f>내역서!L6</f>
        <v>0</v>
      </c>
      <c r="E13" s="55"/>
      <c r="F13" s="56"/>
      <c r="G13" s="12"/>
    </row>
    <row r="14" spans="1:8" ht="20.100000000000001" customHeight="1">
      <c r="A14" s="239"/>
      <c r="B14" s="242"/>
      <c r="C14" s="54" t="s">
        <v>114</v>
      </c>
      <c r="D14" s="51">
        <f>내역서!F9</f>
        <v>0</v>
      </c>
      <c r="E14" s="55" t="str">
        <f>내역서!B9</f>
        <v>[직노+간노] x 0.87%</v>
      </c>
      <c r="F14" s="56"/>
      <c r="G14" s="12"/>
    </row>
    <row r="15" spans="1:8" ht="20.100000000000001" customHeight="1">
      <c r="A15" s="239"/>
      <c r="B15" s="242"/>
      <c r="C15" s="54" t="s">
        <v>115</v>
      </c>
      <c r="D15" s="51">
        <f>내역서!F8</f>
        <v>0</v>
      </c>
      <c r="E15" s="55" t="str">
        <f>내역서!B8</f>
        <v>[직노+간노] x3.7%</v>
      </c>
      <c r="F15" s="56"/>
      <c r="G15" s="12"/>
    </row>
    <row r="16" spans="1:8" ht="19.5" customHeight="1">
      <c r="A16" s="239"/>
      <c r="B16" s="242"/>
      <c r="C16" s="68" t="s">
        <v>144</v>
      </c>
      <c r="D16" s="51">
        <f>내역서!F14</f>
        <v>0</v>
      </c>
      <c r="E16" s="55" t="str">
        <f>내역서!B14</f>
        <v>[직접공사비]x0.68%</v>
      </c>
      <c r="F16" s="69"/>
      <c r="G16" s="12"/>
    </row>
    <row r="17" spans="1:7" ht="20.100000000000001" customHeight="1">
      <c r="A17" s="239"/>
      <c r="B17" s="242"/>
      <c r="C17" s="54" t="s">
        <v>116</v>
      </c>
      <c r="D17" s="67">
        <f>내역서!F15</f>
        <v>0</v>
      </c>
      <c r="E17" s="70" t="str">
        <f>내역서!B15</f>
        <v>[재+직노] x 1.85%</v>
      </c>
      <c r="F17" s="69"/>
      <c r="G17" s="12"/>
    </row>
    <row r="18" spans="1:7" ht="20.100000000000001" customHeight="1">
      <c r="A18" s="239"/>
      <c r="B18" s="242"/>
      <c r="C18" s="54" t="s">
        <v>117</v>
      </c>
      <c r="D18" s="51">
        <f>내역서!F16</f>
        <v>0</v>
      </c>
      <c r="E18" s="55" t="str">
        <f>내역서!B16</f>
        <v>[직접공사비] x 1.8%</v>
      </c>
      <c r="F18" s="69"/>
      <c r="G18" s="12"/>
    </row>
    <row r="19" spans="1:7" ht="20.100000000000001" customHeight="1">
      <c r="A19" s="239"/>
      <c r="B19" s="242"/>
      <c r="C19" s="57" t="s">
        <v>118</v>
      </c>
      <c r="D19" s="58">
        <f>내역서!F17</f>
        <v>0</v>
      </c>
      <c r="E19" s="71" t="str">
        <f>내역서!B17</f>
        <v>[재+노] x 8.3%</v>
      </c>
      <c r="F19" s="72"/>
      <c r="G19" s="12"/>
    </row>
    <row r="20" spans="1:7" ht="20.100000000000001" customHeight="1">
      <c r="A20" s="240"/>
      <c r="B20" s="243"/>
      <c r="C20" s="73" t="s">
        <v>110</v>
      </c>
      <c r="D20" s="74">
        <f>SUM(D13:D19)</f>
        <v>0</v>
      </c>
      <c r="E20" s="75" t="s">
        <v>25</v>
      </c>
      <c r="F20" s="75"/>
      <c r="G20" s="12"/>
    </row>
    <row r="21" spans="1:7" ht="20.100000000000001" customHeight="1">
      <c r="A21" s="247" t="s">
        <v>162</v>
      </c>
      <c r="B21" s="248"/>
      <c r="C21" s="249"/>
      <c r="D21" s="61">
        <f>내역서!F18</f>
        <v>0</v>
      </c>
      <c r="E21" s="76" t="str">
        <f>내역서!B18</f>
        <v>[재+노+경] x 6%</v>
      </c>
      <c r="F21" s="76"/>
      <c r="G21" s="12"/>
    </row>
    <row r="22" spans="1:7" ht="20.100000000000001" customHeight="1">
      <c r="A22" s="215" t="s">
        <v>161</v>
      </c>
      <c r="B22" s="216"/>
      <c r="C22" s="217"/>
      <c r="D22" s="51">
        <f>내역서!F20</f>
        <v>0</v>
      </c>
      <c r="E22" s="77" t="str">
        <f>내역서!B20</f>
        <v>[노+경+일]  x 15%이내</v>
      </c>
      <c r="F22" s="77"/>
      <c r="G22" s="12"/>
    </row>
    <row r="23" spans="1:7" ht="20.100000000000001" customHeight="1">
      <c r="A23" s="215" t="s">
        <v>128</v>
      </c>
      <c r="B23" s="216"/>
      <c r="C23" s="217"/>
      <c r="D23" s="58">
        <f>내역서!F55</f>
        <v>0</v>
      </c>
      <c r="E23" s="59"/>
      <c r="F23" s="59"/>
      <c r="G23" s="12"/>
    </row>
    <row r="24" spans="1:7" ht="20.100000000000001" customHeight="1">
      <c r="A24" s="229" t="s">
        <v>121</v>
      </c>
      <c r="B24" s="230"/>
      <c r="C24" s="231"/>
      <c r="D24" s="172">
        <f>SUM(D9+D12+D20+D21+D22+D23)</f>
        <v>0</v>
      </c>
      <c r="E24" s="173" t="s">
        <v>25</v>
      </c>
      <c r="F24" s="65"/>
      <c r="G24" s="12"/>
    </row>
    <row r="25" spans="1:7" ht="20.100000000000001" customHeight="1">
      <c r="A25" s="232" t="s">
        <v>119</v>
      </c>
      <c r="B25" s="233"/>
      <c r="C25" s="234"/>
      <c r="D25" s="179">
        <f>INT(D24*10%)</f>
        <v>0</v>
      </c>
      <c r="E25" s="180"/>
      <c r="F25" s="66"/>
      <c r="G25" s="12"/>
    </row>
    <row r="26" spans="1:7" ht="20.100000000000001" customHeight="1" thickBot="1">
      <c r="A26" s="235" t="s">
        <v>120</v>
      </c>
      <c r="B26" s="236"/>
      <c r="C26" s="237"/>
      <c r="D26" s="177">
        <f>SUM(D24:D25)</f>
        <v>0</v>
      </c>
      <c r="E26" s="178"/>
      <c r="F26" s="78"/>
      <c r="G26" s="12"/>
    </row>
    <row r="27" spans="1:7" ht="20.100000000000001" customHeight="1">
      <c r="A27" s="11"/>
      <c r="B27" s="11"/>
      <c r="C27" s="11"/>
      <c r="D27" s="13"/>
      <c r="E27" s="14"/>
      <c r="F27" s="14"/>
    </row>
    <row r="28" spans="1:7" ht="20.100000000000001" customHeight="1">
      <c r="A28" s="14"/>
      <c r="B28" s="14"/>
      <c r="C28" s="14"/>
      <c r="D28" s="14"/>
      <c r="E28" s="14"/>
      <c r="F28" s="14"/>
    </row>
  </sheetData>
  <mergeCells count="17">
    <mergeCell ref="A24:C24"/>
    <mergeCell ref="A25:C25"/>
    <mergeCell ref="A26:C26"/>
    <mergeCell ref="A7:A20"/>
    <mergeCell ref="B7:B9"/>
    <mergeCell ref="B10:B12"/>
    <mergeCell ref="B13:B20"/>
    <mergeCell ref="A21:C21"/>
    <mergeCell ref="A23:C23"/>
    <mergeCell ref="D4:F4"/>
    <mergeCell ref="A22:C22"/>
    <mergeCell ref="A1:F1"/>
    <mergeCell ref="A5:C6"/>
    <mergeCell ref="D5:D6"/>
    <mergeCell ref="E5:E6"/>
    <mergeCell ref="F5:F6"/>
    <mergeCell ref="A3:F3"/>
  </mergeCells>
  <phoneticPr fontId="5" type="noConversion"/>
  <printOptions horizontalCentered="1"/>
  <pageMargins left="0.70866141732283461" right="0.70866141732283461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1"/>
  <sheetViews>
    <sheetView view="pageBreakPreview" zoomScaleNormal="100" zoomScaleSheetLayoutView="100" workbookViewId="0">
      <selection sqref="A1:M1"/>
    </sheetView>
  </sheetViews>
  <sheetFormatPr defaultRowHeight="13.5"/>
  <cols>
    <col min="1" max="1" width="20.5703125" style="2" customWidth="1"/>
    <col min="2" max="2" width="18.28515625" style="2" bestFit="1" customWidth="1"/>
    <col min="3" max="3" width="7.7109375" style="2" customWidth="1"/>
    <col min="4" max="4" width="5.7109375" style="2" customWidth="1"/>
    <col min="5" max="5" width="8.7109375" style="8" customWidth="1"/>
    <col min="6" max="6" width="13.140625" style="8" bestFit="1" customWidth="1"/>
    <col min="7" max="7" width="10" style="8" bestFit="1" customWidth="1"/>
    <col min="8" max="8" width="13.28515625" style="8" customWidth="1"/>
    <col min="9" max="9" width="10" style="8" bestFit="1" customWidth="1"/>
    <col min="10" max="10" width="13.85546875" style="8" bestFit="1" customWidth="1"/>
    <col min="11" max="11" width="9.140625" style="8" bestFit="1" customWidth="1"/>
    <col min="12" max="12" width="13.5703125" style="8" bestFit="1" customWidth="1"/>
    <col min="13" max="13" width="18.140625" style="6" bestFit="1" customWidth="1"/>
    <col min="14" max="14" width="10.7109375" style="2" bestFit="1" customWidth="1"/>
    <col min="15" max="15" width="9.140625" style="2"/>
    <col min="16" max="16" width="11" style="2" bestFit="1" customWidth="1"/>
    <col min="17" max="16384" width="9.140625" style="2"/>
  </cols>
  <sheetData>
    <row r="1" spans="1:14" s="79" customFormat="1" ht="39.950000000000003" customHeight="1" thickBot="1">
      <c r="A1" s="259" t="s">
        <v>160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4" ht="24.95" customHeight="1">
      <c r="A2" s="253" t="s">
        <v>74</v>
      </c>
      <c r="B2" s="255" t="s">
        <v>75</v>
      </c>
      <c r="C2" s="255" t="s">
        <v>76</v>
      </c>
      <c r="D2" s="255" t="s">
        <v>77</v>
      </c>
      <c r="E2" s="257" t="s">
        <v>78</v>
      </c>
      <c r="F2" s="258"/>
      <c r="G2" s="257" t="s">
        <v>79</v>
      </c>
      <c r="H2" s="258"/>
      <c r="I2" s="257" t="s">
        <v>80</v>
      </c>
      <c r="J2" s="258"/>
      <c r="K2" s="257" t="s">
        <v>81</v>
      </c>
      <c r="L2" s="258"/>
      <c r="M2" s="251" t="s">
        <v>12</v>
      </c>
    </row>
    <row r="3" spans="1:14" ht="24.95" customHeight="1" thickBot="1">
      <c r="A3" s="254"/>
      <c r="B3" s="256"/>
      <c r="C3" s="256"/>
      <c r="D3" s="256"/>
      <c r="E3" s="166" t="s">
        <v>82</v>
      </c>
      <c r="F3" s="166" t="s">
        <v>83</v>
      </c>
      <c r="G3" s="167" t="s">
        <v>82</v>
      </c>
      <c r="H3" s="166" t="s">
        <v>83</v>
      </c>
      <c r="I3" s="166" t="s">
        <v>82</v>
      </c>
      <c r="J3" s="166" t="s">
        <v>83</v>
      </c>
      <c r="K3" s="166" t="s">
        <v>82</v>
      </c>
      <c r="L3" s="166" t="s">
        <v>83</v>
      </c>
      <c r="M3" s="252"/>
    </row>
    <row r="4" spans="1:14" ht="22.15" customHeight="1" thickTop="1">
      <c r="A4" s="161" t="s">
        <v>103</v>
      </c>
      <c r="B4" s="162"/>
      <c r="C4" s="163">
        <v>1</v>
      </c>
      <c r="D4" s="162" t="s">
        <v>84</v>
      </c>
      <c r="E4" s="164"/>
      <c r="F4" s="164"/>
      <c r="G4" s="164"/>
      <c r="H4" s="164"/>
      <c r="I4" s="164"/>
      <c r="J4" s="164"/>
      <c r="K4" s="164"/>
      <c r="L4" s="164"/>
      <c r="M4" s="165"/>
      <c r="N4" s="8"/>
    </row>
    <row r="5" spans="1:14" ht="22.15" customHeight="1">
      <c r="A5" s="146" t="s">
        <v>85</v>
      </c>
      <c r="B5" s="94"/>
      <c r="C5" s="95">
        <v>1</v>
      </c>
      <c r="D5" s="94" t="s">
        <v>84</v>
      </c>
      <c r="E5" s="96"/>
      <c r="F5" s="96"/>
      <c r="G5" s="96"/>
      <c r="H5" s="96"/>
      <c r="I5" s="96"/>
      <c r="J5" s="96"/>
      <c r="K5" s="96"/>
      <c r="L5" s="96"/>
      <c r="M5" s="147"/>
    </row>
    <row r="6" spans="1:14" ht="22.15" customHeight="1">
      <c r="A6" s="148" t="s">
        <v>86</v>
      </c>
      <c r="B6" s="97"/>
      <c r="C6" s="98"/>
      <c r="D6" s="97"/>
      <c r="E6" s="99"/>
      <c r="F6" s="99"/>
      <c r="G6" s="99"/>
      <c r="H6" s="100"/>
      <c r="I6" s="100"/>
      <c r="J6" s="100"/>
      <c r="K6" s="100"/>
      <c r="L6" s="100"/>
      <c r="M6" s="149"/>
    </row>
    <row r="7" spans="1:14" ht="22.15" customHeight="1">
      <c r="A7" s="146" t="s">
        <v>87</v>
      </c>
      <c r="B7" s="93" t="s">
        <v>134</v>
      </c>
      <c r="C7" s="95">
        <v>1</v>
      </c>
      <c r="D7" s="94" t="s">
        <v>84</v>
      </c>
      <c r="E7" s="96"/>
      <c r="F7" s="96"/>
      <c r="G7" s="96"/>
      <c r="H7" s="96"/>
      <c r="I7" s="96"/>
      <c r="J7" s="96"/>
      <c r="K7" s="96"/>
      <c r="L7" s="101"/>
      <c r="M7" s="150"/>
    </row>
    <row r="8" spans="1:14" ht="22.15" customHeight="1">
      <c r="A8" s="146" t="s">
        <v>88</v>
      </c>
      <c r="B8" s="93" t="s">
        <v>135</v>
      </c>
      <c r="C8" s="95">
        <v>1</v>
      </c>
      <c r="D8" s="94" t="s">
        <v>84</v>
      </c>
      <c r="E8" s="96"/>
      <c r="F8" s="96"/>
      <c r="G8" s="96"/>
      <c r="H8" s="96"/>
      <c r="I8" s="96"/>
      <c r="J8" s="96"/>
      <c r="K8" s="96"/>
      <c r="L8" s="101"/>
      <c r="M8" s="150"/>
    </row>
    <row r="9" spans="1:14" ht="22.15" customHeight="1">
      <c r="A9" s="146" t="s">
        <v>89</v>
      </c>
      <c r="B9" s="93" t="s">
        <v>90</v>
      </c>
      <c r="C9" s="95">
        <v>1</v>
      </c>
      <c r="D9" s="94" t="s">
        <v>84</v>
      </c>
      <c r="E9" s="96"/>
      <c r="F9" s="96"/>
      <c r="G9" s="96"/>
      <c r="H9" s="96"/>
      <c r="I9" s="96"/>
      <c r="J9" s="96"/>
      <c r="K9" s="96"/>
      <c r="L9" s="96"/>
      <c r="M9" s="150"/>
    </row>
    <row r="10" spans="1:14" ht="22.15" hidden="1" customHeight="1">
      <c r="A10" s="146"/>
      <c r="B10" s="93"/>
      <c r="C10" s="95"/>
      <c r="D10" s="94"/>
      <c r="E10" s="96"/>
      <c r="F10" s="96"/>
      <c r="G10" s="96"/>
      <c r="H10" s="96"/>
      <c r="I10" s="96"/>
      <c r="J10" s="96"/>
      <c r="K10" s="96"/>
      <c r="L10" s="96"/>
      <c r="M10" s="150"/>
    </row>
    <row r="11" spans="1:14" ht="22.15" hidden="1" customHeight="1">
      <c r="A11" s="146" t="s">
        <v>91</v>
      </c>
      <c r="B11" s="93" t="s">
        <v>136</v>
      </c>
      <c r="C11" s="95">
        <v>1</v>
      </c>
      <c r="D11" s="94" t="s">
        <v>84</v>
      </c>
      <c r="E11" s="96"/>
      <c r="F11" s="96"/>
      <c r="G11" s="96"/>
      <c r="H11" s="96"/>
      <c r="I11" s="96"/>
      <c r="J11" s="96"/>
      <c r="K11" s="96"/>
      <c r="L11" s="96"/>
      <c r="M11" s="150"/>
    </row>
    <row r="12" spans="1:14" ht="22.15" hidden="1" customHeight="1">
      <c r="A12" s="146" t="s">
        <v>92</v>
      </c>
      <c r="B12" s="93" t="s">
        <v>93</v>
      </c>
      <c r="C12" s="95">
        <v>1</v>
      </c>
      <c r="D12" s="94" t="s">
        <v>84</v>
      </c>
      <c r="E12" s="96"/>
      <c r="F12" s="96"/>
      <c r="G12" s="96"/>
      <c r="H12" s="96"/>
      <c r="I12" s="96"/>
      <c r="J12" s="96"/>
      <c r="K12" s="96"/>
      <c r="L12" s="96"/>
      <c r="M12" s="150"/>
    </row>
    <row r="13" spans="1:14" ht="22.15" hidden="1" customHeight="1">
      <c r="A13" s="146" t="s">
        <v>94</v>
      </c>
      <c r="B13" s="93" t="s">
        <v>137</v>
      </c>
      <c r="C13" s="95">
        <v>1</v>
      </c>
      <c r="D13" s="94" t="s">
        <v>84</v>
      </c>
      <c r="E13" s="96"/>
      <c r="F13" s="96"/>
      <c r="G13" s="96"/>
      <c r="H13" s="96"/>
      <c r="I13" s="96"/>
      <c r="J13" s="96"/>
      <c r="K13" s="96"/>
      <c r="L13" s="96"/>
      <c r="M13" s="150"/>
    </row>
    <row r="14" spans="1:14" ht="24" customHeight="1">
      <c r="A14" s="151" t="s">
        <v>148</v>
      </c>
      <c r="B14" s="102" t="s">
        <v>138</v>
      </c>
      <c r="C14" s="95">
        <v>1</v>
      </c>
      <c r="D14" s="94" t="s">
        <v>84</v>
      </c>
      <c r="E14" s="96"/>
      <c r="F14" s="96"/>
      <c r="G14" s="96"/>
      <c r="H14" s="96"/>
      <c r="I14" s="96"/>
      <c r="J14" s="96"/>
      <c r="K14" s="96"/>
      <c r="L14" s="96"/>
      <c r="M14" s="152"/>
    </row>
    <row r="15" spans="1:14" ht="22.15" customHeight="1">
      <c r="A15" s="146" t="s">
        <v>149</v>
      </c>
      <c r="B15" s="93" t="s">
        <v>95</v>
      </c>
      <c r="C15" s="95">
        <v>1</v>
      </c>
      <c r="D15" s="94" t="s">
        <v>84</v>
      </c>
      <c r="E15" s="96"/>
      <c r="F15" s="96"/>
      <c r="G15" s="96"/>
      <c r="H15" s="96"/>
      <c r="I15" s="96"/>
      <c r="J15" s="96"/>
      <c r="K15" s="96"/>
      <c r="L15" s="96"/>
      <c r="M15" s="152"/>
    </row>
    <row r="16" spans="1:14" ht="22.15" customHeight="1">
      <c r="A16" s="146" t="s">
        <v>150</v>
      </c>
      <c r="B16" s="93" t="s">
        <v>139</v>
      </c>
      <c r="C16" s="95">
        <v>1</v>
      </c>
      <c r="D16" s="94" t="s">
        <v>84</v>
      </c>
      <c r="E16" s="96"/>
      <c r="F16" s="103"/>
      <c r="G16" s="96"/>
      <c r="H16" s="96"/>
      <c r="I16" s="96"/>
      <c r="J16" s="96"/>
      <c r="K16" s="96"/>
      <c r="L16" s="96"/>
      <c r="M16" s="150"/>
    </row>
    <row r="17" spans="1:19" ht="22.15" customHeight="1">
      <c r="A17" s="146" t="s">
        <v>151</v>
      </c>
      <c r="B17" s="93" t="s">
        <v>141</v>
      </c>
      <c r="C17" s="95">
        <v>1</v>
      </c>
      <c r="D17" s="94" t="s">
        <v>84</v>
      </c>
      <c r="E17" s="96"/>
      <c r="F17" s="96"/>
      <c r="G17" s="96"/>
      <c r="H17" s="96"/>
      <c r="I17" s="96"/>
      <c r="J17" s="96"/>
      <c r="K17" s="96"/>
      <c r="L17" s="101"/>
      <c r="M17" s="150"/>
    </row>
    <row r="18" spans="1:19" ht="22.15" customHeight="1">
      <c r="A18" s="146" t="s">
        <v>152</v>
      </c>
      <c r="B18" s="93" t="s">
        <v>140</v>
      </c>
      <c r="C18" s="95">
        <v>1</v>
      </c>
      <c r="D18" s="94" t="s">
        <v>84</v>
      </c>
      <c r="E18" s="96"/>
      <c r="F18" s="96"/>
      <c r="G18" s="96"/>
      <c r="H18" s="96"/>
      <c r="I18" s="96"/>
      <c r="J18" s="96"/>
      <c r="K18" s="96"/>
      <c r="L18" s="96"/>
      <c r="M18" s="150"/>
    </row>
    <row r="19" spans="1:19" ht="22.15" customHeight="1">
      <c r="A19" s="153" t="s">
        <v>96</v>
      </c>
      <c r="B19" s="93" t="s">
        <v>97</v>
      </c>
      <c r="C19" s="95"/>
      <c r="D19" s="94"/>
      <c r="E19" s="96"/>
      <c r="F19" s="104"/>
      <c r="G19" s="96"/>
      <c r="H19" s="96"/>
      <c r="I19" s="96"/>
      <c r="J19" s="96"/>
      <c r="K19" s="96"/>
      <c r="L19" s="96"/>
      <c r="M19" s="150"/>
    </row>
    <row r="20" spans="1:19" ht="22.15" customHeight="1">
      <c r="A20" s="146" t="s">
        <v>153</v>
      </c>
      <c r="B20" s="93" t="s">
        <v>164</v>
      </c>
      <c r="C20" s="95">
        <v>1</v>
      </c>
      <c r="D20" s="94" t="s">
        <v>84</v>
      </c>
      <c r="E20" s="96"/>
      <c r="F20" s="96"/>
      <c r="G20" s="96"/>
      <c r="H20" s="96"/>
      <c r="I20" s="96"/>
      <c r="J20" s="96"/>
      <c r="K20" s="96"/>
      <c r="L20" s="96"/>
      <c r="M20" s="150"/>
      <c r="Q20" s="33"/>
    </row>
    <row r="21" spans="1:19" ht="22.15" customHeight="1">
      <c r="A21" s="146" t="s">
        <v>154</v>
      </c>
      <c r="B21" s="93"/>
      <c r="C21" s="95">
        <v>1</v>
      </c>
      <c r="D21" s="94" t="s">
        <v>127</v>
      </c>
      <c r="E21" s="96"/>
      <c r="F21" s="96"/>
      <c r="G21" s="96"/>
      <c r="H21" s="96"/>
      <c r="I21" s="96"/>
      <c r="J21" s="96"/>
      <c r="K21" s="96"/>
      <c r="L21" s="96"/>
      <c r="M21" s="150"/>
      <c r="Q21" s="33"/>
    </row>
    <row r="22" spans="1:19" ht="22.15" customHeight="1">
      <c r="A22" s="148" t="s">
        <v>98</v>
      </c>
      <c r="B22" s="105" t="s">
        <v>99</v>
      </c>
      <c r="C22" s="106"/>
      <c r="D22" s="107"/>
      <c r="E22" s="108"/>
      <c r="F22" s="99"/>
      <c r="G22" s="108"/>
      <c r="H22" s="108"/>
      <c r="I22" s="108"/>
      <c r="J22" s="108"/>
      <c r="K22" s="108"/>
      <c r="L22" s="108"/>
      <c r="M22" s="149"/>
    </row>
    <row r="23" spans="1:19" ht="22.15" customHeight="1">
      <c r="A23" s="146" t="s">
        <v>155</v>
      </c>
      <c r="B23" s="93" t="s">
        <v>100</v>
      </c>
      <c r="C23" s="95">
        <v>1</v>
      </c>
      <c r="D23" s="94" t="s">
        <v>84</v>
      </c>
      <c r="E23" s="96"/>
      <c r="F23" s="96"/>
      <c r="G23" s="96"/>
      <c r="H23" s="96"/>
      <c r="I23" s="96"/>
      <c r="J23" s="96"/>
      <c r="K23" s="96"/>
      <c r="L23" s="96"/>
      <c r="M23" s="150"/>
    </row>
    <row r="24" spans="1:19" ht="22.15" customHeight="1" thickBot="1">
      <c r="A24" s="154" t="s">
        <v>101</v>
      </c>
      <c r="B24" s="155"/>
      <c r="C24" s="156"/>
      <c r="D24" s="157"/>
      <c r="E24" s="158"/>
      <c r="F24" s="159">
        <f>SUM(F22,F23)</f>
        <v>0</v>
      </c>
      <c r="G24" s="158"/>
      <c r="H24" s="158"/>
      <c r="I24" s="158"/>
      <c r="J24" s="158"/>
      <c r="K24" s="158"/>
      <c r="L24" s="158"/>
      <c r="M24" s="160"/>
      <c r="O24" s="33"/>
      <c r="P24" s="33"/>
    </row>
    <row r="25" spans="1:19" ht="22.15" hidden="1" customHeight="1">
      <c r="A25" s="144"/>
      <c r="B25" s="144"/>
      <c r="C25" s="144"/>
      <c r="D25" s="144"/>
      <c r="E25" s="145"/>
      <c r="F25" s="145"/>
      <c r="G25" s="145"/>
      <c r="H25" s="145"/>
      <c r="I25" s="145"/>
      <c r="J25" s="145"/>
      <c r="K25" s="145"/>
      <c r="L25" s="145"/>
      <c r="M25" s="144"/>
    </row>
    <row r="26" spans="1:19" ht="22.15" hidden="1" customHeight="1">
      <c r="A26" s="109"/>
      <c r="B26" s="109"/>
      <c r="C26" s="109"/>
      <c r="D26" s="109"/>
      <c r="E26" s="110"/>
      <c r="F26" s="110"/>
      <c r="G26" s="110"/>
      <c r="H26" s="110"/>
      <c r="I26" s="110"/>
      <c r="J26" s="110"/>
      <c r="K26" s="110"/>
      <c r="L26" s="110"/>
      <c r="M26" s="109"/>
    </row>
    <row r="27" spans="1:19" ht="25.5" hidden="1" customHeight="1">
      <c r="A27" s="109"/>
      <c r="B27" s="109"/>
      <c r="C27" s="109"/>
      <c r="D27" s="109"/>
      <c r="E27" s="110"/>
      <c r="F27" s="110"/>
      <c r="G27" s="110"/>
      <c r="H27" s="110"/>
      <c r="I27" s="110"/>
      <c r="J27" s="110"/>
      <c r="K27" s="110"/>
      <c r="L27" s="110"/>
      <c r="M27" s="109"/>
    </row>
    <row r="28" spans="1:19" ht="30" hidden="1" customHeight="1" thickBot="1">
      <c r="A28" s="109"/>
      <c r="B28" s="109"/>
      <c r="C28" s="109"/>
      <c r="D28" s="109"/>
      <c r="E28" s="110"/>
      <c r="F28" s="110"/>
      <c r="G28" s="110"/>
      <c r="H28" s="110"/>
      <c r="I28" s="110"/>
      <c r="J28" s="110"/>
      <c r="K28" s="110"/>
      <c r="L28" s="110"/>
      <c r="M28" s="109"/>
    </row>
    <row r="29" spans="1:19" s="80" customFormat="1" ht="42.75" hidden="1" customHeight="1" thickBot="1">
      <c r="A29" s="250" t="str">
        <f>A1</f>
        <v>2021년 지방하천 유수흐름 개선 준설공사 설계 내역서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O29" s="81"/>
      <c r="P29" s="81"/>
      <c r="Q29" s="81"/>
      <c r="R29" s="81"/>
      <c r="S29" s="81"/>
    </row>
    <row r="30" spans="1:19" ht="22.15" hidden="1" customHeight="1">
      <c r="A30" s="111" t="s">
        <v>102</v>
      </c>
      <c r="B30" s="111" t="s">
        <v>0</v>
      </c>
      <c r="C30" s="112"/>
      <c r="D30" s="111"/>
      <c r="E30" s="112"/>
      <c r="F30" s="112">
        <f>SUM(H30+J30+L30)</f>
        <v>0</v>
      </c>
      <c r="G30" s="113"/>
      <c r="H30" s="113">
        <f>SUM(H32+H45)</f>
        <v>0</v>
      </c>
      <c r="I30" s="113"/>
      <c r="J30" s="113">
        <f>SUM(J32+J45)</f>
        <v>0</v>
      </c>
      <c r="K30" s="113"/>
      <c r="L30" s="113">
        <f>SUM(L32+L45+L55)</f>
        <v>0</v>
      </c>
      <c r="M30" s="113" t="s">
        <v>0</v>
      </c>
      <c r="O30" s="10"/>
      <c r="P30" s="34"/>
      <c r="Q30" s="10"/>
      <c r="R30" s="10"/>
      <c r="S30" s="10"/>
    </row>
    <row r="31" spans="1:19" ht="22.15" hidden="1" customHeight="1">
      <c r="A31" s="124" t="s">
        <v>0</v>
      </c>
      <c r="B31" s="125"/>
      <c r="C31" s="124"/>
      <c r="D31" s="125"/>
      <c r="E31" s="124"/>
      <c r="F31" s="124"/>
      <c r="G31" s="124"/>
      <c r="H31" s="124"/>
      <c r="I31" s="124"/>
      <c r="J31" s="124"/>
      <c r="K31" s="124"/>
      <c r="L31" s="124"/>
      <c r="M31" s="124" t="s">
        <v>0</v>
      </c>
      <c r="O31" s="10"/>
      <c r="P31" s="10"/>
      <c r="Q31" s="10"/>
      <c r="R31" s="10"/>
      <c r="S31" s="10"/>
    </row>
    <row r="32" spans="1:19" ht="22.15" customHeight="1">
      <c r="A32" s="126" t="s">
        <v>15</v>
      </c>
      <c r="B32" s="127" t="s">
        <v>0</v>
      </c>
      <c r="C32" s="128"/>
      <c r="D32" s="127"/>
      <c r="E32" s="128"/>
      <c r="F32" s="128">
        <f>SUM(H32+J32+L32)</f>
        <v>0</v>
      </c>
      <c r="G32" s="128"/>
      <c r="H32" s="128">
        <f>H33+H35+H42</f>
        <v>0</v>
      </c>
      <c r="I32" s="128"/>
      <c r="J32" s="128">
        <f>J33+J35+J42</f>
        <v>0</v>
      </c>
      <c r="K32" s="128"/>
      <c r="L32" s="128">
        <f>L33+L35+L42</f>
        <v>0</v>
      </c>
      <c r="M32" s="129" t="s">
        <v>0</v>
      </c>
      <c r="O32" s="10"/>
      <c r="P32" s="10"/>
      <c r="Q32" s="10"/>
      <c r="R32" s="10"/>
      <c r="S32" s="10"/>
    </row>
    <row r="33" spans="1:19" ht="22.15" customHeight="1">
      <c r="A33" s="130" t="s">
        <v>8</v>
      </c>
      <c r="B33" s="114" t="e">
        <f>#REF!</f>
        <v>#REF!</v>
      </c>
      <c r="C33" s="118">
        <v>3600</v>
      </c>
      <c r="D33" s="115" t="s">
        <v>3</v>
      </c>
      <c r="E33" s="114">
        <f t="shared" ref="E33:E41" si="0">I33+G33+K33</f>
        <v>0</v>
      </c>
      <c r="F33" s="114"/>
      <c r="G33" s="114"/>
      <c r="H33" s="114"/>
      <c r="I33" s="114"/>
      <c r="J33" s="114"/>
      <c r="K33" s="114"/>
      <c r="L33" s="114"/>
      <c r="M33" s="131"/>
      <c r="O33" s="10"/>
      <c r="P33" s="15"/>
      <c r="Q33" s="16"/>
      <c r="R33" s="10"/>
      <c r="S33" s="10"/>
    </row>
    <row r="34" spans="1:19" ht="36" hidden="1" customHeight="1">
      <c r="A34" s="130" t="s">
        <v>11</v>
      </c>
      <c r="B34" s="117" t="s">
        <v>29</v>
      </c>
      <c r="C34" s="118"/>
      <c r="D34" s="115" t="s">
        <v>3</v>
      </c>
      <c r="E34" s="114">
        <f t="shared" si="0"/>
        <v>0</v>
      </c>
      <c r="F34" s="114"/>
      <c r="G34" s="114"/>
      <c r="H34" s="114"/>
      <c r="I34" s="114"/>
      <c r="J34" s="114"/>
      <c r="K34" s="114"/>
      <c r="L34" s="114"/>
      <c r="M34" s="131"/>
      <c r="O34" s="10"/>
      <c r="P34" s="15"/>
      <c r="Q34" s="16"/>
      <c r="R34" s="10"/>
      <c r="S34" s="10"/>
    </row>
    <row r="35" spans="1:19" ht="22.15" customHeight="1">
      <c r="A35" s="132" t="s">
        <v>66</v>
      </c>
      <c r="B35" s="119" t="e">
        <f>#REF!</f>
        <v>#REF!</v>
      </c>
      <c r="C35" s="118">
        <v>2940</v>
      </c>
      <c r="D35" s="115" t="s">
        <v>3</v>
      </c>
      <c r="E35" s="114">
        <f t="shared" si="0"/>
        <v>0</v>
      </c>
      <c r="F35" s="114"/>
      <c r="G35" s="114"/>
      <c r="H35" s="114"/>
      <c r="I35" s="114"/>
      <c r="J35" s="114"/>
      <c r="K35" s="114"/>
      <c r="L35" s="114"/>
      <c r="M35" s="131"/>
      <c r="O35" s="10"/>
      <c r="P35" s="15"/>
      <c r="Q35" s="16"/>
      <c r="R35" s="10"/>
      <c r="S35" s="10"/>
    </row>
    <row r="36" spans="1:19" ht="22.15" hidden="1" customHeight="1">
      <c r="A36" s="130" t="s">
        <v>9</v>
      </c>
      <c r="B36" s="117" t="s">
        <v>16</v>
      </c>
      <c r="C36" s="120" t="e">
        <v>#REF!</v>
      </c>
      <c r="D36" s="115" t="s">
        <v>3</v>
      </c>
      <c r="E36" s="114">
        <f t="shared" si="0"/>
        <v>0</v>
      </c>
      <c r="F36" s="114"/>
      <c r="G36" s="114"/>
      <c r="H36" s="114"/>
      <c r="I36" s="114"/>
      <c r="J36" s="114"/>
      <c r="K36" s="114"/>
      <c r="L36" s="114"/>
      <c r="M36" s="131"/>
      <c r="O36" s="10"/>
      <c r="P36" s="15"/>
      <c r="Q36" s="16"/>
      <c r="R36" s="10"/>
      <c r="S36" s="10"/>
    </row>
    <row r="37" spans="1:19" ht="22.15" hidden="1" customHeight="1">
      <c r="A37" s="130" t="s">
        <v>8</v>
      </c>
      <c r="B37" s="117" t="s">
        <v>16</v>
      </c>
      <c r="C37" s="120" t="e">
        <v>#REF!</v>
      </c>
      <c r="D37" s="115" t="s">
        <v>3</v>
      </c>
      <c r="E37" s="114">
        <f t="shared" si="0"/>
        <v>0</v>
      </c>
      <c r="F37" s="114"/>
      <c r="G37" s="114"/>
      <c r="H37" s="114"/>
      <c r="I37" s="114"/>
      <c r="J37" s="114"/>
      <c r="K37" s="114"/>
      <c r="L37" s="114"/>
      <c r="M37" s="131"/>
      <c r="O37" s="10"/>
      <c r="P37" s="15"/>
      <c r="Q37" s="16"/>
      <c r="R37" s="10"/>
      <c r="S37" s="10"/>
    </row>
    <row r="38" spans="1:19" ht="22.15" hidden="1" customHeight="1">
      <c r="A38" s="130" t="s">
        <v>11</v>
      </c>
      <c r="B38" s="117" t="s">
        <v>16</v>
      </c>
      <c r="C38" s="120" t="e">
        <v>#REF!</v>
      </c>
      <c r="D38" s="115" t="s">
        <v>3</v>
      </c>
      <c r="E38" s="114">
        <f t="shared" si="0"/>
        <v>0</v>
      </c>
      <c r="F38" s="114"/>
      <c r="G38" s="114"/>
      <c r="H38" s="114"/>
      <c r="I38" s="114"/>
      <c r="J38" s="114"/>
      <c r="K38" s="114"/>
      <c r="L38" s="114"/>
      <c r="M38" s="131"/>
      <c r="O38" s="10"/>
      <c r="P38" s="15"/>
      <c r="Q38" s="16"/>
      <c r="R38" s="10"/>
      <c r="S38" s="10"/>
    </row>
    <row r="39" spans="1:19" ht="22.15" hidden="1" customHeight="1" thickBot="1">
      <c r="A39" s="132" t="s">
        <v>6</v>
      </c>
      <c r="B39" s="117" t="s">
        <v>17</v>
      </c>
      <c r="C39" s="120" t="e">
        <v>#REF!</v>
      </c>
      <c r="D39" s="115" t="s">
        <v>3</v>
      </c>
      <c r="E39" s="114">
        <f t="shared" si="0"/>
        <v>0</v>
      </c>
      <c r="F39" s="114"/>
      <c r="G39" s="114"/>
      <c r="H39" s="114"/>
      <c r="I39" s="114"/>
      <c r="J39" s="114"/>
      <c r="K39" s="114"/>
      <c r="L39" s="114"/>
      <c r="M39" s="131"/>
      <c r="O39" s="10"/>
      <c r="P39" s="10"/>
      <c r="Q39" s="16"/>
      <c r="R39" s="10"/>
      <c r="S39" s="10"/>
    </row>
    <row r="40" spans="1:19" ht="22.15" hidden="1" customHeight="1">
      <c r="A40" s="130" t="s">
        <v>9</v>
      </c>
      <c r="B40" s="117" t="s">
        <v>10</v>
      </c>
      <c r="C40" s="120" t="e">
        <v>#REF!</v>
      </c>
      <c r="D40" s="115" t="s">
        <v>3</v>
      </c>
      <c r="E40" s="114">
        <f t="shared" si="0"/>
        <v>0</v>
      </c>
      <c r="F40" s="114"/>
      <c r="G40" s="114"/>
      <c r="H40" s="114"/>
      <c r="I40" s="114"/>
      <c r="J40" s="114"/>
      <c r="K40" s="114"/>
      <c r="L40" s="114"/>
      <c r="M40" s="131"/>
      <c r="O40" s="10"/>
      <c r="P40" s="10"/>
      <c r="Q40" s="16"/>
      <c r="R40" s="10"/>
      <c r="S40" s="10"/>
    </row>
    <row r="41" spans="1:19" ht="21" hidden="1" customHeight="1">
      <c r="A41" s="130" t="s">
        <v>6</v>
      </c>
      <c r="B41" s="117" t="s">
        <v>18</v>
      </c>
      <c r="C41" s="120" t="e">
        <v>#REF!</v>
      </c>
      <c r="D41" s="115" t="s">
        <v>3</v>
      </c>
      <c r="E41" s="114">
        <f t="shared" si="0"/>
        <v>0</v>
      </c>
      <c r="F41" s="114"/>
      <c r="G41" s="114"/>
      <c r="H41" s="114"/>
      <c r="I41" s="114"/>
      <c r="J41" s="114"/>
      <c r="K41" s="114"/>
      <c r="L41" s="114"/>
      <c r="M41" s="131"/>
      <c r="O41" s="10"/>
      <c r="P41" s="10"/>
      <c r="Q41" s="16"/>
      <c r="R41" s="10"/>
      <c r="S41" s="10"/>
    </row>
    <row r="42" spans="1:19" ht="22.15" customHeight="1">
      <c r="A42" s="130" t="s">
        <v>133</v>
      </c>
      <c r="B42" s="114" t="e">
        <f>#REF!</f>
        <v>#REF!</v>
      </c>
      <c r="C42" s="118">
        <v>1200</v>
      </c>
      <c r="D42" s="50" t="s">
        <v>33</v>
      </c>
      <c r="E42" s="114">
        <f>G42+I42+K42</f>
        <v>0</v>
      </c>
      <c r="F42" s="114"/>
      <c r="G42" s="114"/>
      <c r="H42" s="114"/>
      <c r="I42" s="114"/>
      <c r="J42" s="114"/>
      <c r="K42" s="114"/>
      <c r="L42" s="114"/>
      <c r="M42" s="131"/>
      <c r="O42" s="10"/>
      <c r="P42" s="10"/>
      <c r="Q42" s="16"/>
      <c r="R42" s="10"/>
      <c r="S42" s="10"/>
    </row>
    <row r="43" spans="1:19" ht="22.15" customHeight="1">
      <c r="A43" s="130" t="s">
        <v>157</v>
      </c>
      <c r="B43" s="114" t="e">
        <f>#REF!</f>
        <v>#REF!</v>
      </c>
      <c r="C43" s="118">
        <v>4350</v>
      </c>
      <c r="D43" s="115" t="s">
        <v>158</v>
      </c>
      <c r="E43" s="114">
        <f>G43+I43+K43</f>
        <v>0</v>
      </c>
      <c r="F43" s="114"/>
      <c r="G43" s="114"/>
      <c r="H43" s="114"/>
      <c r="I43" s="114"/>
      <c r="J43" s="114"/>
      <c r="K43" s="114"/>
      <c r="L43" s="114"/>
      <c r="M43" s="131"/>
      <c r="O43" s="10"/>
      <c r="P43" s="10"/>
      <c r="Q43" s="16"/>
      <c r="R43" s="10"/>
      <c r="S43" s="10"/>
    </row>
    <row r="44" spans="1:19" ht="22.15" customHeight="1">
      <c r="A44" s="130"/>
      <c r="B44" s="117"/>
      <c r="C44" s="120"/>
      <c r="D44" s="115"/>
      <c r="E44" s="114">
        <f t="shared" ref="E44:E53" si="1">G44+I44+K44</f>
        <v>0</v>
      </c>
      <c r="F44" s="114"/>
      <c r="G44" s="114"/>
      <c r="H44" s="114"/>
      <c r="I44" s="114"/>
      <c r="J44" s="114"/>
      <c r="K44" s="114"/>
      <c r="L44" s="114"/>
      <c r="M44" s="131"/>
      <c r="O44" s="10"/>
      <c r="P44" s="15"/>
      <c r="Q44" s="16"/>
      <c r="R44" s="10"/>
      <c r="S44" s="10"/>
    </row>
    <row r="45" spans="1:19" ht="22.15" customHeight="1">
      <c r="A45" s="133" t="s">
        <v>19</v>
      </c>
      <c r="B45" s="121"/>
      <c r="C45" s="122"/>
      <c r="D45" s="116"/>
      <c r="E45" s="113"/>
      <c r="F45" s="113"/>
      <c r="G45" s="113"/>
      <c r="H45" s="113"/>
      <c r="I45" s="113"/>
      <c r="J45" s="113"/>
      <c r="K45" s="113"/>
      <c r="L45" s="113"/>
      <c r="M45" s="134"/>
      <c r="O45" s="10"/>
      <c r="P45" s="15"/>
      <c r="Q45" s="16"/>
      <c r="R45" s="10"/>
      <c r="S45" s="10"/>
    </row>
    <row r="46" spans="1:19" ht="22.15" hidden="1" customHeight="1">
      <c r="A46" s="135"/>
      <c r="B46" s="117"/>
      <c r="C46" s="120"/>
      <c r="D46" s="115"/>
      <c r="E46" s="114">
        <f t="shared" si="1"/>
        <v>0</v>
      </c>
      <c r="F46" s="114"/>
      <c r="G46" s="114"/>
      <c r="H46" s="114"/>
      <c r="I46" s="114"/>
      <c r="J46" s="114"/>
      <c r="K46" s="114"/>
      <c r="L46" s="114"/>
      <c r="M46" s="136"/>
    </row>
    <row r="47" spans="1:19" ht="22.15" customHeight="1">
      <c r="A47" s="135" t="s">
        <v>34</v>
      </c>
      <c r="B47" s="117"/>
      <c r="C47" s="123">
        <v>2</v>
      </c>
      <c r="D47" s="115" t="s">
        <v>35</v>
      </c>
      <c r="E47" s="114">
        <f t="shared" si="1"/>
        <v>0</v>
      </c>
      <c r="F47" s="114"/>
      <c r="G47" s="114"/>
      <c r="H47" s="114"/>
      <c r="I47" s="114"/>
      <c r="J47" s="114"/>
      <c r="K47" s="114"/>
      <c r="L47" s="114"/>
      <c r="M47" s="131"/>
    </row>
    <row r="48" spans="1:19" ht="22.15" customHeight="1">
      <c r="A48" s="135" t="e">
        <f>#REF!</f>
        <v>#REF!</v>
      </c>
      <c r="B48" s="114" t="e">
        <f>#REF!</f>
        <v>#REF!</v>
      </c>
      <c r="C48" s="123">
        <v>200</v>
      </c>
      <c r="D48" s="115" t="s">
        <v>163</v>
      </c>
      <c r="E48" s="114">
        <f t="shared" si="1"/>
        <v>0</v>
      </c>
      <c r="F48" s="114"/>
      <c r="G48" s="114"/>
      <c r="H48" s="114"/>
      <c r="I48" s="114"/>
      <c r="J48" s="114"/>
      <c r="K48" s="114"/>
      <c r="L48" s="114"/>
      <c r="M48" s="131"/>
    </row>
    <row r="49" spans="1:19" ht="22.15" customHeight="1">
      <c r="A49" s="135" t="s">
        <v>65</v>
      </c>
      <c r="B49" s="117"/>
      <c r="C49" s="123">
        <v>2</v>
      </c>
      <c r="D49" s="115" t="s">
        <v>35</v>
      </c>
      <c r="E49" s="114">
        <f t="shared" si="1"/>
        <v>0</v>
      </c>
      <c r="F49" s="114"/>
      <c r="G49" s="114"/>
      <c r="H49" s="114"/>
      <c r="I49" s="114"/>
      <c r="J49" s="114"/>
      <c r="K49" s="114"/>
      <c r="L49" s="114"/>
      <c r="M49" s="131"/>
    </row>
    <row r="50" spans="1:19" ht="22.15" customHeight="1">
      <c r="A50" s="135" t="s">
        <v>7</v>
      </c>
      <c r="B50" s="117"/>
      <c r="C50" s="123">
        <v>20</v>
      </c>
      <c r="D50" s="115" t="s">
        <v>28</v>
      </c>
      <c r="E50" s="114">
        <f t="shared" si="1"/>
        <v>0</v>
      </c>
      <c r="F50" s="114"/>
      <c r="G50" s="114"/>
      <c r="H50" s="114"/>
      <c r="I50" s="114"/>
      <c r="J50" s="114"/>
      <c r="K50" s="114"/>
      <c r="L50" s="114"/>
      <c r="M50" s="131"/>
    </row>
    <row r="51" spans="1:19" ht="39.950000000000003" hidden="1" customHeight="1">
      <c r="A51" s="135" t="s">
        <v>21</v>
      </c>
      <c r="B51" s="117"/>
      <c r="C51" s="123" t="e">
        <v>#REF!</v>
      </c>
      <c r="D51" s="115" t="s">
        <v>20</v>
      </c>
      <c r="E51" s="114">
        <f t="shared" si="1"/>
        <v>0</v>
      </c>
      <c r="F51" s="114"/>
      <c r="G51" s="114"/>
      <c r="H51" s="114"/>
      <c r="I51" s="114"/>
      <c r="J51" s="114"/>
      <c r="K51" s="114"/>
      <c r="L51" s="114"/>
      <c r="M51" s="131"/>
    </row>
    <row r="52" spans="1:19" ht="39.950000000000003" hidden="1" customHeight="1" thickBot="1">
      <c r="A52" s="130" t="s">
        <v>4</v>
      </c>
      <c r="B52" s="117"/>
      <c r="C52" s="123" t="e">
        <v>#REF!</v>
      </c>
      <c r="D52" s="115" t="s">
        <v>5</v>
      </c>
      <c r="E52" s="114">
        <f t="shared" si="1"/>
        <v>0</v>
      </c>
      <c r="F52" s="114"/>
      <c r="G52" s="114"/>
      <c r="H52" s="114"/>
      <c r="I52" s="114"/>
      <c r="J52" s="114"/>
      <c r="K52" s="114"/>
      <c r="L52" s="114"/>
      <c r="M52" s="131"/>
    </row>
    <row r="53" spans="1:19" ht="22.35" customHeight="1">
      <c r="A53" s="137" t="s">
        <v>32</v>
      </c>
      <c r="B53" s="117"/>
      <c r="C53" s="123">
        <v>4</v>
      </c>
      <c r="D53" s="115" t="s">
        <v>30</v>
      </c>
      <c r="E53" s="114">
        <f t="shared" si="1"/>
        <v>0</v>
      </c>
      <c r="F53" s="114"/>
      <c r="G53" s="114"/>
      <c r="H53" s="114"/>
      <c r="I53" s="114"/>
      <c r="J53" s="114"/>
      <c r="K53" s="114"/>
      <c r="L53" s="114"/>
      <c r="M53" s="131"/>
    </row>
    <row r="54" spans="1:19" ht="22.15" customHeight="1">
      <c r="A54" s="130"/>
      <c r="B54" s="117"/>
      <c r="C54" s="120"/>
      <c r="D54" s="115"/>
      <c r="E54" s="114">
        <f>G54+I54+K54</f>
        <v>0</v>
      </c>
      <c r="F54" s="114"/>
      <c r="G54" s="114"/>
      <c r="H54" s="114"/>
      <c r="I54" s="114"/>
      <c r="J54" s="114"/>
      <c r="K54" s="114"/>
      <c r="L54" s="114"/>
      <c r="M54" s="131"/>
      <c r="O54" s="10"/>
      <c r="P54" s="15"/>
      <c r="Q54" s="16"/>
      <c r="R54" s="10"/>
      <c r="S54" s="10"/>
    </row>
    <row r="55" spans="1:19" ht="22.15" customHeight="1">
      <c r="A55" s="133" t="s">
        <v>123</v>
      </c>
      <c r="B55" s="121"/>
      <c r="C55" s="122"/>
      <c r="D55" s="116"/>
      <c r="E55" s="113"/>
      <c r="F55" s="113"/>
      <c r="G55" s="113"/>
      <c r="H55" s="113"/>
      <c r="I55" s="113"/>
      <c r="J55" s="113"/>
      <c r="K55" s="113"/>
      <c r="L55" s="113"/>
      <c r="M55" s="134"/>
      <c r="O55" s="10"/>
      <c r="P55" s="15"/>
      <c r="Q55" s="16"/>
      <c r="R55" s="10"/>
      <c r="S55" s="10"/>
    </row>
    <row r="56" spans="1:19" ht="22.35" customHeight="1" thickBot="1">
      <c r="A56" s="138" t="s">
        <v>124</v>
      </c>
      <c r="B56" s="139" t="s">
        <v>125</v>
      </c>
      <c r="C56" s="140">
        <v>60</v>
      </c>
      <c r="D56" s="141" t="s">
        <v>126</v>
      </c>
      <c r="E56" s="142">
        <f>G56+I56+K56</f>
        <v>0</v>
      </c>
      <c r="F56" s="142"/>
      <c r="G56" s="142"/>
      <c r="H56" s="142"/>
      <c r="I56" s="142"/>
      <c r="J56" s="142"/>
      <c r="K56" s="142"/>
      <c r="L56" s="142"/>
      <c r="M56" s="143"/>
    </row>
    <row r="57" spans="1:19" ht="12.75">
      <c r="A57" s="10"/>
      <c r="B57" s="10"/>
      <c r="C57" s="10"/>
      <c r="D57" s="10"/>
      <c r="E57" s="15"/>
      <c r="F57" s="15"/>
      <c r="G57" s="15"/>
      <c r="H57" s="15"/>
      <c r="I57" s="15"/>
      <c r="J57" s="15"/>
      <c r="K57" s="15"/>
      <c r="L57" s="15"/>
      <c r="M57" s="10"/>
    </row>
    <row r="58" spans="1:19" ht="12.75">
      <c r="A58" s="10"/>
      <c r="B58" s="10"/>
      <c r="C58" s="10"/>
      <c r="D58" s="10"/>
      <c r="E58" s="15"/>
      <c r="F58" s="15"/>
      <c r="G58" s="15"/>
      <c r="H58" s="15"/>
      <c r="I58" s="15"/>
      <c r="J58" s="15"/>
      <c r="K58" s="15"/>
      <c r="L58" s="15"/>
      <c r="M58" s="10"/>
    </row>
    <row r="59" spans="1:19" ht="12.75">
      <c r="A59" s="10"/>
      <c r="B59" s="10"/>
      <c r="C59" s="10"/>
      <c r="D59" s="10"/>
      <c r="E59" s="15"/>
      <c r="F59" s="15"/>
      <c r="G59" s="15"/>
      <c r="H59" s="15"/>
      <c r="I59" s="15"/>
      <c r="J59" s="15"/>
      <c r="K59" s="15"/>
      <c r="L59" s="15"/>
      <c r="M59" s="10"/>
    </row>
    <row r="60" spans="1:19" ht="12.75">
      <c r="A60" s="10"/>
      <c r="B60" s="10"/>
      <c r="C60" s="10"/>
      <c r="D60" s="10"/>
      <c r="E60" s="15"/>
      <c r="F60" s="15"/>
      <c r="G60" s="15"/>
      <c r="H60" s="15"/>
      <c r="I60" s="15"/>
      <c r="J60" s="15"/>
      <c r="K60" s="15"/>
      <c r="L60" s="15"/>
      <c r="M60" s="10"/>
    </row>
    <row r="61" spans="1:19" ht="12.75">
      <c r="A61" s="10"/>
      <c r="B61" s="10"/>
      <c r="C61" s="10"/>
      <c r="D61" s="10"/>
      <c r="E61" s="15"/>
      <c r="F61" s="15"/>
      <c r="G61" s="15"/>
      <c r="H61" s="15"/>
      <c r="I61" s="15"/>
      <c r="J61" s="15"/>
      <c r="K61" s="15"/>
      <c r="L61" s="15"/>
      <c r="M61" s="10"/>
    </row>
  </sheetData>
  <mergeCells count="11">
    <mergeCell ref="A1:M1"/>
    <mergeCell ref="A29:M29"/>
    <mergeCell ref="M2:M3"/>
    <mergeCell ref="A2:A3"/>
    <mergeCell ref="B2:B3"/>
    <mergeCell ref="C2:C3"/>
    <mergeCell ref="D2:D3"/>
    <mergeCell ref="E2:F2"/>
    <mergeCell ref="G2:H2"/>
    <mergeCell ref="I2:J2"/>
    <mergeCell ref="K2:L2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rowBreaks count="1" manualBreakCount="1">
    <brk id="2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11"/>
  <sheetViews>
    <sheetView view="pageBreakPreview" zoomScaleNormal="100" zoomScaleSheetLayoutView="100" workbookViewId="0">
      <selection activeCell="E6" sqref="E6"/>
    </sheetView>
  </sheetViews>
  <sheetFormatPr defaultRowHeight="18" customHeight="1"/>
  <cols>
    <col min="1" max="1" width="4.7109375" style="3" customWidth="1"/>
    <col min="2" max="2" width="21.85546875" style="2" customWidth="1"/>
    <col min="3" max="3" width="9.28515625" style="2" customWidth="1"/>
    <col min="4" max="8" width="13.7109375" style="2" customWidth="1"/>
    <col min="9" max="9" width="15" style="2" customWidth="1"/>
    <col min="10" max="10" width="14" style="2" customWidth="1"/>
    <col min="11" max="16384" width="9.140625" style="2"/>
  </cols>
  <sheetData>
    <row r="1" spans="1:11" ht="26.1" customHeight="1" thickBot="1">
      <c r="A1" s="262" t="s">
        <v>13</v>
      </c>
      <c r="B1" s="263"/>
      <c r="C1" s="263"/>
      <c r="D1" s="263"/>
      <c r="E1" s="263"/>
      <c r="F1" s="263"/>
      <c r="G1" s="263"/>
      <c r="H1" s="263"/>
      <c r="I1" s="263"/>
      <c r="J1" s="263"/>
      <c r="K1" s="1"/>
    </row>
    <row r="2" spans="1:11" s="7" customFormat="1" ht="21.95" customHeight="1">
      <c r="A2" s="260" t="s">
        <v>68</v>
      </c>
      <c r="B2" s="261" t="s">
        <v>69</v>
      </c>
      <c r="C2" s="261" t="s">
        <v>2</v>
      </c>
      <c r="D2" s="261" t="s">
        <v>70</v>
      </c>
      <c r="E2" s="261"/>
      <c r="F2" s="261" t="s">
        <v>71</v>
      </c>
      <c r="G2" s="261"/>
      <c r="H2" s="261" t="s">
        <v>72</v>
      </c>
      <c r="I2" s="261" t="s">
        <v>31</v>
      </c>
      <c r="J2" s="266" t="s">
        <v>1</v>
      </c>
      <c r="K2" s="9"/>
    </row>
    <row r="3" spans="1:11" s="7" customFormat="1" ht="21.95" customHeight="1" thickBot="1">
      <c r="A3" s="264"/>
      <c r="B3" s="265"/>
      <c r="C3" s="265"/>
      <c r="D3" s="182" t="s">
        <v>165</v>
      </c>
      <c r="E3" s="182" t="s">
        <v>166</v>
      </c>
      <c r="F3" s="182" t="s">
        <v>167</v>
      </c>
      <c r="G3" s="182" t="s">
        <v>168</v>
      </c>
      <c r="H3" s="265"/>
      <c r="I3" s="265"/>
      <c r="J3" s="267"/>
      <c r="K3" s="9"/>
    </row>
    <row r="4" spans="1:11" s="7" customFormat="1" ht="39.950000000000003" customHeight="1" thickTop="1">
      <c r="A4" s="183">
        <v>1</v>
      </c>
      <c r="B4" s="184" t="s">
        <v>169</v>
      </c>
      <c r="C4" s="185" t="s">
        <v>27</v>
      </c>
      <c r="D4" s="186">
        <v>212637</v>
      </c>
      <c r="E4" s="186"/>
      <c r="F4" s="187">
        <v>0</v>
      </c>
      <c r="G4" s="187">
        <v>0</v>
      </c>
      <c r="H4" s="187">
        <v>0</v>
      </c>
      <c r="I4" s="187">
        <f>D4</f>
        <v>212637</v>
      </c>
      <c r="J4" s="188" t="s">
        <v>0</v>
      </c>
      <c r="K4" s="9"/>
    </row>
    <row r="5" spans="1:11" s="7" customFormat="1" ht="39.950000000000003" customHeight="1">
      <c r="A5" s="189">
        <v>2</v>
      </c>
      <c r="B5" s="190" t="s">
        <v>26</v>
      </c>
      <c r="C5" s="191" t="s">
        <v>27</v>
      </c>
      <c r="D5" s="181">
        <v>141096</v>
      </c>
      <c r="E5" s="181"/>
      <c r="F5" s="168">
        <v>0</v>
      </c>
      <c r="G5" s="168">
        <v>0</v>
      </c>
      <c r="H5" s="168">
        <v>0</v>
      </c>
      <c r="I5" s="168">
        <f t="shared" ref="I5:I11" si="0">D5</f>
        <v>141096</v>
      </c>
      <c r="J5" s="192" t="s">
        <v>0</v>
      </c>
      <c r="K5" s="9"/>
    </row>
    <row r="6" spans="1:11" s="7" customFormat="1" ht="39.950000000000003" customHeight="1">
      <c r="A6" s="189">
        <v>3</v>
      </c>
      <c r="B6" s="190" t="s">
        <v>170</v>
      </c>
      <c r="C6" s="191" t="s">
        <v>27</v>
      </c>
      <c r="D6" s="181">
        <v>137143</v>
      </c>
      <c r="E6" s="181"/>
      <c r="F6" s="168">
        <v>0</v>
      </c>
      <c r="G6" s="168">
        <v>0</v>
      </c>
      <c r="H6" s="168">
        <v>0</v>
      </c>
      <c r="I6" s="168">
        <f t="shared" si="0"/>
        <v>137143</v>
      </c>
      <c r="J6" s="192" t="s">
        <v>0</v>
      </c>
      <c r="K6" s="9"/>
    </row>
    <row r="7" spans="1:11" s="7" customFormat="1" ht="39.950000000000003" customHeight="1">
      <c r="A7" s="189">
        <v>4</v>
      </c>
      <c r="B7" s="190" t="s">
        <v>171</v>
      </c>
      <c r="C7" s="191" t="s">
        <v>27</v>
      </c>
      <c r="D7" s="181">
        <v>179203</v>
      </c>
      <c r="E7" s="181"/>
      <c r="F7" s="168">
        <v>0</v>
      </c>
      <c r="G7" s="168">
        <v>0</v>
      </c>
      <c r="H7" s="168">
        <v>0</v>
      </c>
      <c r="I7" s="168">
        <f t="shared" si="0"/>
        <v>179203</v>
      </c>
      <c r="J7" s="192" t="s">
        <v>0</v>
      </c>
      <c r="K7" s="9"/>
    </row>
    <row r="8" spans="1:11" s="7" customFormat="1" ht="39.950000000000003" customHeight="1">
      <c r="A8" s="189">
        <v>5</v>
      </c>
      <c r="B8" s="190" t="s">
        <v>172</v>
      </c>
      <c r="C8" s="191" t="s">
        <v>27</v>
      </c>
      <c r="D8" s="181">
        <v>173879</v>
      </c>
      <c r="E8" s="181"/>
      <c r="F8" s="168">
        <v>0</v>
      </c>
      <c r="G8" s="168">
        <v>0</v>
      </c>
      <c r="H8" s="168">
        <v>0</v>
      </c>
      <c r="I8" s="168">
        <f t="shared" si="0"/>
        <v>173879</v>
      </c>
      <c r="J8" s="192" t="s">
        <v>0</v>
      </c>
      <c r="K8" s="9"/>
    </row>
    <row r="9" spans="1:11" s="7" customFormat="1" ht="39.950000000000003" customHeight="1">
      <c r="A9" s="189">
        <v>6</v>
      </c>
      <c r="B9" s="193" t="s">
        <v>173</v>
      </c>
      <c r="C9" s="191" t="s">
        <v>174</v>
      </c>
      <c r="D9" s="181">
        <v>180013</v>
      </c>
      <c r="E9" s="181"/>
      <c r="F9" s="168">
        <v>0</v>
      </c>
      <c r="G9" s="168">
        <v>0</v>
      </c>
      <c r="H9" s="168">
        <v>0</v>
      </c>
      <c r="I9" s="168">
        <f t="shared" si="0"/>
        <v>180013</v>
      </c>
      <c r="J9" s="194"/>
      <c r="K9" s="9"/>
    </row>
    <row r="10" spans="1:11" s="7" customFormat="1" ht="39.950000000000003" customHeight="1">
      <c r="A10" s="195">
        <v>7</v>
      </c>
      <c r="B10" s="193" t="s">
        <v>175</v>
      </c>
      <c r="C10" s="196" t="s">
        <v>176</v>
      </c>
      <c r="D10" s="181">
        <v>152601</v>
      </c>
      <c r="E10" s="181"/>
      <c r="F10" s="168">
        <v>0</v>
      </c>
      <c r="G10" s="168">
        <v>0</v>
      </c>
      <c r="H10" s="168">
        <v>0</v>
      </c>
      <c r="I10" s="168">
        <f t="shared" si="0"/>
        <v>152601</v>
      </c>
      <c r="J10" s="197"/>
    </row>
    <row r="11" spans="1:11" s="7" customFormat="1" ht="39.950000000000003" customHeight="1" thickBot="1">
      <c r="A11" s="198">
        <v>8</v>
      </c>
      <c r="B11" s="199" t="s">
        <v>177</v>
      </c>
      <c r="C11" s="200" t="s">
        <v>176</v>
      </c>
      <c r="D11" s="201">
        <v>162226</v>
      </c>
      <c r="E11" s="201"/>
      <c r="F11" s="169">
        <v>0</v>
      </c>
      <c r="G11" s="169">
        <v>0</v>
      </c>
      <c r="H11" s="169">
        <v>0</v>
      </c>
      <c r="I11" s="169">
        <f t="shared" si="0"/>
        <v>162226</v>
      </c>
      <c r="J11" s="202"/>
    </row>
  </sheetData>
  <mergeCells count="9">
    <mergeCell ref="A1:J1"/>
    <mergeCell ref="A2:A3"/>
    <mergeCell ref="B2:B3"/>
    <mergeCell ref="C2:C3"/>
    <mergeCell ref="D2:E2"/>
    <mergeCell ref="F2:G2"/>
    <mergeCell ref="H2:H3"/>
    <mergeCell ref="I2:I3"/>
    <mergeCell ref="J2:J3"/>
  </mergeCells>
  <phoneticPr fontId="5" type="noConversion"/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설계설명서 </vt:lpstr>
      <vt:lpstr>예정공정표</vt:lpstr>
      <vt:lpstr>원가계산서</vt:lpstr>
      <vt:lpstr>내역서</vt:lpstr>
      <vt:lpstr>노임단가</vt:lpstr>
      <vt:lpstr>내역서!Print_Area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2021-05-10T00:53:05Z</cp:lastPrinted>
  <dcterms:created xsi:type="dcterms:W3CDTF">2013-01-26T04:08:42Z</dcterms:created>
  <dcterms:modified xsi:type="dcterms:W3CDTF">2021-05-11T09:09:04Z</dcterms:modified>
</cp:coreProperties>
</file>